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C:\Users\y-nishimura\Desktop\"/>
    </mc:Choice>
  </mc:AlternateContent>
  <xr:revisionPtr revIDLastSave="0" documentId="13_ncr:1_{B99D410C-5E50-43F3-893D-EF54190D08FD}" xr6:coauthVersionLast="47" xr6:coauthVersionMax="47" xr10:uidLastSave="{00000000-0000-0000-0000-000000000000}"/>
  <bookViews>
    <workbookView xWindow="4770" yWindow="-12660" windowWidth="18450" windowHeight="11430" tabRatio="841" xr2:uid="{00000000-000D-0000-FFFF-FFFF00000000}"/>
  </bookViews>
  <sheets>
    <sheet name="助成金申請書" sheetId="2" r:id="rId1"/>
    <sheet name="申請団体調書" sheetId="3" r:id="rId2"/>
    <sheet name="団体基本情報" sheetId="4" r:id="rId3"/>
    <sheet name="収支予算書" sheetId="6" r:id="rId4"/>
    <sheet name="別紙　入場者数合計" sheetId="7" r:id="rId5"/>
    <sheet name="記入例（1会場の場合）" sheetId="8" r:id="rId6"/>
    <sheet name="記入例（複数会場）" sheetId="9" r:id="rId7"/>
    <sheet name="助成対象経費一覧" sheetId="10" r:id="rId8"/>
  </sheets>
  <definedNames>
    <definedName name="_xlnm.Print_Area" localSheetId="3">収支予算書!$A$1:$M$207</definedName>
    <definedName name="_xlnm.Print_Area" localSheetId="0">助成金申請書!$A$1:$H$42</definedName>
    <definedName name="_xlnm.Print_Area" localSheetId="1">申請団体調書!$A$2:$AM$33</definedName>
    <definedName name="_xlnm.Print_Area" localSheetId="2">団体基本情報!$A$1:$R$48</definedName>
    <definedName name="_xlnm.Print_Area" localSheetId="4">'別紙　入場者数合計'!$A$1:$K$32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44" i="6" l="1"/>
  <c r="D10" i="6"/>
  <c r="C19" i="2"/>
  <c r="J104" i="6" l="1"/>
  <c r="J103" i="6"/>
  <c r="J102" i="6"/>
  <c r="J101" i="6"/>
  <c r="J62" i="6"/>
  <c r="J56" i="6"/>
  <c r="J91" i="6"/>
  <c r="J90" i="6"/>
  <c r="J89" i="6"/>
  <c r="J88" i="6"/>
  <c r="J87" i="6"/>
  <c r="J86" i="6"/>
  <c r="J85" i="6"/>
  <c r="J84" i="6"/>
  <c r="J83" i="6"/>
  <c r="J82" i="6"/>
  <c r="J81" i="6"/>
  <c r="J80" i="6"/>
  <c r="J79" i="6"/>
  <c r="J78" i="6"/>
  <c r="J77" i="6"/>
  <c r="J76" i="6"/>
  <c r="J72" i="6"/>
  <c r="J71" i="6"/>
  <c r="J70" i="6"/>
  <c r="J69" i="6"/>
  <c r="J65" i="6"/>
  <c r="J64" i="6"/>
  <c r="J63" i="6"/>
  <c r="J58" i="6"/>
  <c r="I58" i="6"/>
  <c r="J57" i="6"/>
  <c r="I57" i="6"/>
  <c r="I56" i="6"/>
  <c r="F50" i="6"/>
  <c r="J49" i="6"/>
  <c r="I49" i="6"/>
  <c r="G49" i="6"/>
  <c r="J48" i="6"/>
  <c r="I48" i="6"/>
  <c r="G48" i="6"/>
  <c r="J47" i="6"/>
  <c r="I47" i="6"/>
  <c r="G47" i="6"/>
  <c r="J105" i="6" l="1"/>
  <c r="J66" i="6"/>
  <c r="J73" i="6"/>
  <c r="J92" i="6"/>
  <c r="J59" i="6"/>
  <c r="J50" i="6"/>
  <c r="J94" i="6" l="1"/>
  <c r="H30" i="7" l="1"/>
  <c r="H31" i="7" s="1"/>
  <c r="C30" i="7"/>
  <c r="C31" i="7" s="1"/>
  <c r="H14" i="7"/>
  <c r="H15" i="7" s="1"/>
  <c r="C22" i="7"/>
  <c r="C23" i="7" s="1"/>
  <c r="C14" i="7"/>
  <c r="C15" i="7" s="1"/>
  <c r="G25" i="6"/>
  <c r="G26" i="6"/>
  <c r="G27" i="6"/>
  <c r="G28" i="6"/>
  <c r="G29" i="6"/>
  <c r="G30" i="6"/>
  <c r="G31" i="6"/>
  <c r="G32" i="6"/>
  <c r="G33" i="6"/>
  <c r="G34" i="6"/>
  <c r="G35" i="6"/>
  <c r="G36" i="6"/>
  <c r="G37" i="6"/>
  <c r="G38" i="6"/>
  <c r="G39" i="6"/>
  <c r="G40" i="6"/>
  <c r="G41" i="6"/>
  <c r="G42" i="6"/>
  <c r="G43" i="6"/>
  <c r="H43" i="6"/>
  <c r="H42" i="6"/>
  <c r="H41" i="6"/>
  <c r="H40" i="6"/>
  <c r="H39" i="6"/>
  <c r="H38" i="6"/>
  <c r="H37" i="6"/>
  <c r="H36" i="6"/>
  <c r="H35" i="6"/>
  <c r="H34" i="6"/>
  <c r="H33" i="6"/>
  <c r="H32" i="6"/>
  <c r="H31" i="6"/>
  <c r="H30" i="6"/>
  <c r="H29" i="6"/>
  <c r="H28" i="6"/>
  <c r="H27" i="6"/>
  <c r="G24" i="6" l="1"/>
  <c r="H22" i="7"/>
  <c r="H23" i="7" s="1"/>
  <c r="J192" i="6" l="1"/>
  <c r="J191" i="6"/>
  <c r="J190" i="6"/>
  <c r="J189" i="6"/>
  <c r="J188" i="6"/>
  <c r="J187" i="6"/>
  <c r="J186" i="6"/>
  <c r="J185" i="6"/>
  <c r="J184" i="6"/>
  <c r="J183" i="6"/>
  <c r="J182" i="6"/>
  <c r="J181" i="6"/>
  <c r="J180" i="6"/>
  <c r="J179" i="6"/>
  <c r="J173" i="6"/>
  <c r="J172" i="6"/>
  <c r="J171" i="6"/>
  <c r="J170" i="6"/>
  <c r="J169" i="6"/>
  <c r="J168" i="6"/>
  <c r="J167" i="6"/>
  <c r="J166" i="6"/>
  <c r="J165" i="6"/>
  <c r="J164" i="6"/>
  <c r="J159" i="6"/>
  <c r="J158" i="6"/>
  <c r="J157" i="6"/>
  <c r="J156" i="6"/>
  <c r="J155" i="6"/>
  <c r="J154" i="6"/>
  <c r="J153" i="6"/>
  <c r="J152" i="6"/>
  <c r="J151" i="6"/>
  <c r="J150" i="6"/>
  <c r="J145" i="6"/>
  <c r="J144" i="6"/>
  <c r="J143" i="6"/>
  <c r="J142" i="6"/>
  <c r="J141" i="6"/>
  <c r="J140" i="6"/>
  <c r="J139" i="6"/>
  <c r="J138" i="6"/>
  <c r="J137" i="6"/>
  <c r="J136" i="6"/>
  <c r="J135" i="6"/>
  <c r="J134" i="6"/>
  <c r="J133" i="6"/>
  <c r="J132" i="6"/>
  <c r="J131" i="6"/>
  <c r="J130" i="6"/>
  <c r="J129" i="6"/>
  <c r="J128" i="6"/>
  <c r="J127" i="6"/>
  <c r="J126" i="6"/>
  <c r="J125" i="6"/>
  <c r="J124" i="6"/>
  <c r="J123" i="6"/>
  <c r="J122" i="6"/>
  <c r="J121" i="6"/>
  <c r="J120" i="6"/>
  <c r="J119" i="6"/>
  <c r="J118" i="6"/>
  <c r="J117" i="6"/>
  <c r="J116" i="6"/>
  <c r="J146" i="6" l="1"/>
  <c r="J160" i="6"/>
  <c r="J193" i="6"/>
  <c r="J30" i="6"/>
  <c r="J31" i="6"/>
  <c r="J32" i="6"/>
  <c r="J33" i="6"/>
  <c r="J34" i="6"/>
  <c r="J35" i="6"/>
  <c r="J36" i="6"/>
  <c r="J37" i="6"/>
  <c r="J38" i="6"/>
  <c r="J39" i="6"/>
  <c r="J40" i="6"/>
  <c r="J41" i="6"/>
  <c r="J42" i="6"/>
  <c r="I30" i="6"/>
  <c r="I31" i="6"/>
  <c r="I32" i="6"/>
  <c r="I33" i="6"/>
  <c r="I34" i="6"/>
  <c r="I35" i="6"/>
  <c r="I36" i="6"/>
  <c r="I37" i="6"/>
  <c r="I38" i="6"/>
  <c r="I39" i="6"/>
  <c r="I40" i="6"/>
  <c r="J197" i="6"/>
  <c r="J203" i="6"/>
  <c r="J202" i="6"/>
  <c r="J201" i="6"/>
  <c r="J200" i="6"/>
  <c r="J199" i="6"/>
  <c r="J198" i="6"/>
  <c r="L123" i="6"/>
  <c r="L124" i="6"/>
  <c r="L125" i="6"/>
  <c r="L126" i="6"/>
  <c r="L127" i="6"/>
  <c r="L128" i="6"/>
  <c r="L129" i="6"/>
  <c r="L130" i="6"/>
  <c r="L131" i="6"/>
  <c r="L132" i="6"/>
  <c r="I27" i="6"/>
  <c r="I28" i="6"/>
  <c r="I29" i="6"/>
  <c r="I41" i="6"/>
  <c r="I42" i="6"/>
  <c r="I43" i="6"/>
  <c r="AD4" i="3"/>
  <c r="L204" i="6"/>
  <c r="C5" i="7"/>
  <c r="D15" i="6" s="1"/>
  <c r="E3" i="7"/>
  <c r="G13" i="6" s="1"/>
  <c r="C12" i="7"/>
  <c r="H28" i="7"/>
  <c r="H29" i="7" s="1"/>
  <c r="C28" i="7"/>
  <c r="C29" i="7" s="1"/>
  <c r="H20" i="7"/>
  <c r="H21" i="7" s="1"/>
  <c r="C20" i="7"/>
  <c r="C21" i="7" s="1"/>
  <c r="E22" i="7" s="1"/>
  <c r="H12" i="7"/>
  <c r="H13" i="7" s="1"/>
  <c r="J43" i="6"/>
  <c r="D8" i="6"/>
  <c r="D9" i="6" s="1"/>
  <c r="J204" i="6" l="1"/>
  <c r="C3" i="7"/>
  <c r="D13" i="6" s="1"/>
  <c r="C6" i="7"/>
  <c r="D16" i="6" s="1"/>
  <c r="J22" i="7"/>
  <c r="E30" i="7"/>
  <c r="E31" i="7"/>
  <c r="J30" i="7"/>
  <c r="J31" i="7"/>
  <c r="E23" i="7"/>
  <c r="J23" i="7"/>
  <c r="J15" i="7"/>
  <c r="J14" i="7"/>
  <c r="C13" i="7"/>
  <c r="E15" i="7" l="1"/>
  <c r="C4" i="7"/>
  <c r="D14" i="6" s="1"/>
  <c r="G15" i="6" s="1"/>
  <c r="E14" i="7"/>
  <c r="J29" i="6"/>
  <c r="G16" i="6" l="1"/>
  <c r="E5" i="7"/>
  <c r="E6" i="7"/>
  <c r="L192" i="6" l="1"/>
  <c r="L191" i="6"/>
  <c r="L190" i="6"/>
  <c r="L189" i="6"/>
  <c r="L188" i="6"/>
  <c r="L187" i="6"/>
  <c r="L186" i="6"/>
  <c r="L185" i="6"/>
  <c r="L184" i="6"/>
  <c r="L183" i="6"/>
  <c r="L182" i="6"/>
  <c r="L181" i="6"/>
  <c r="L180" i="6"/>
  <c r="L179" i="6"/>
  <c r="L173" i="6"/>
  <c r="L172" i="6"/>
  <c r="L171" i="6"/>
  <c r="L170" i="6"/>
  <c r="L169" i="6"/>
  <c r="L168" i="6"/>
  <c r="L167" i="6"/>
  <c r="L166" i="6"/>
  <c r="L165" i="6"/>
  <c r="L164" i="6"/>
  <c r="L159" i="6"/>
  <c r="L158" i="6"/>
  <c r="L157" i="6"/>
  <c r="L155" i="6"/>
  <c r="L154" i="6"/>
  <c r="L152" i="6"/>
  <c r="L151" i="6"/>
  <c r="L150" i="6"/>
  <c r="J174" i="6"/>
  <c r="J175" i="6" s="1"/>
  <c r="L153" i="6"/>
  <c r="L118" i="6"/>
  <c r="L145" i="6"/>
  <c r="L144" i="6"/>
  <c r="L143" i="6"/>
  <c r="L142" i="6"/>
  <c r="L141" i="6"/>
  <c r="L140" i="6"/>
  <c r="L139" i="6"/>
  <c r="L138" i="6"/>
  <c r="L137" i="6"/>
  <c r="L136" i="6"/>
  <c r="L135" i="6"/>
  <c r="L134" i="6"/>
  <c r="L133" i="6"/>
  <c r="L122" i="6"/>
  <c r="L121" i="6"/>
  <c r="L120" i="6"/>
  <c r="L119" i="6"/>
  <c r="D5" i="6"/>
  <c r="K5" i="6" s="1"/>
  <c r="F23" i="2" s="1"/>
  <c r="D3" i="6"/>
  <c r="L203" i="6"/>
  <c r="L202" i="6"/>
  <c r="L201" i="6"/>
  <c r="L200" i="6"/>
  <c r="L198" i="6"/>
  <c r="L174" i="6"/>
  <c r="J28" i="6"/>
  <c r="J27" i="6"/>
  <c r="J26" i="6"/>
  <c r="J25" i="6"/>
  <c r="J206" i="6" l="1"/>
  <c r="D19" i="6" s="1"/>
  <c r="C23" i="2"/>
  <c r="D23" i="2"/>
  <c r="H24" i="6"/>
  <c r="H25" i="6"/>
  <c r="I25" i="6" s="1"/>
  <c r="H26" i="6"/>
  <c r="I26" i="6" s="1"/>
  <c r="O29" i="6"/>
  <c r="Q5" i="7" s="1"/>
  <c r="O28" i="6"/>
  <c r="P5" i="7" s="1"/>
  <c r="C25" i="7" s="1"/>
  <c r="O27" i="6"/>
  <c r="O5" i="7" s="1"/>
  <c r="O25" i="6"/>
  <c r="M5" i="7" s="1"/>
  <c r="O26" i="6"/>
  <c r="N5" i="7" s="1"/>
  <c r="O24" i="6"/>
  <c r="L5" i="7" s="1"/>
  <c r="C9" i="7" s="1"/>
  <c r="L175" i="6"/>
  <c r="L193" i="6"/>
  <c r="L160" i="6"/>
  <c r="J195" i="6"/>
  <c r="L117" i="6"/>
  <c r="L116" i="6"/>
  <c r="L197" i="6"/>
  <c r="E23" i="2" l="1"/>
  <c r="I44" i="6"/>
  <c r="I24" i="6"/>
  <c r="J24" i="6"/>
  <c r="L146" i="6"/>
  <c r="L112" i="6" l="1"/>
  <c r="C20" i="2" s="1"/>
  <c r="J44" i="6"/>
  <c r="J52" i="6" s="1"/>
  <c r="J107" i="6" s="1"/>
  <c r="D18" i="6" s="1"/>
  <c r="H17" i="7"/>
  <c r="H25" i="7"/>
  <c r="C17" i="7"/>
  <c r="H9" i="7"/>
  <c r="C21" i="2"/>
  <c r="E4" i="3"/>
  <c r="E30" i="3" s="1"/>
  <c r="Z32" i="3"/>
  <c r="Z31" i="3"/>
  <c r="Z29" i="3"/>
  <c r="K6" i="3"/>
  <c r="I32" i="3" s="1"/>
  <c r="E47" i="4"/>
  <c r="E44" i="4"/>
  <c r="E41" i="4"/>
  <c r="E38" i="4"/>
  <c r="K5" i="3" l="1"/>
  <c r="I31" i="3" s="1"/>
  <c r="E29" i="3" l="1"/>
  <c r="Z30" i="3"/>
  <c r="W4" i="3"/>
  <c r="D11" i="6" l="1"/>
  <c r="G23" i="2" s="1"/>
  <c r="G10" i="6"/>
  <c r="G11" i="6" l="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<sst xmlns="http://schemas.openxmlformats.org/spreadsheetml/2006/main" count="506" uniqueCount="236">
  <si>
    <t>受付整理番号</t>
    <rPh sb="0" eb="2">
      <t>ウケツケ</t>
    </rPh>
    <rPh sb="2" eb="4">
      <t>セイリ</t>
    </rPh>
    <rPh sb="4" eb="6">
      <t>バンゴウ</t>
    </rPh>
    <phoneticPr fontId="7"/>
  </si>
  <si>
    <t>（第1号様式・第９関係）</t>
    <rPh sb="1" eb="2">
      <t>ダイ</t>
    </rPh>
    <rPh sb="3" eb="4">
      <t>ゴウ</t>
    </rPh>
    <rPh sb="4" eb="6">
      <t>ヨウシキ</t>
    </rPh>
    <rPh sb="7" eb="8">
      <t>ダイ</t>
    </rPh>
    <rPh sb="9" eb="11">
      <t>カンケイ</t>
    </rPh>
    <phoneticPr fontId="7"/>
  </si>
  <si>
    <t>申請団体名：</t>
    <rPh sb="0" eb="2">
      <t>シンセイ</t>
    </rPh>
    <rPh sb="2" eb="4">
      <t>ダンタイ</t>
    </rPh>
    <rPh sb="4" eb="5">
      <t>ナ</t>
    </rPh>
    <phoneticPr fontId="7"/>
  </si>
  <si>
    <t>団体（事務所）所在地：</t>
    <rPh sb="0" eb="2">
      <t>ダンタイ</t>
    </rPh>
    <rPh sb="3" eb="5">
      <t>ジム</t>
    </rPh>
    <rPh sb="5" eb="6">
      <t>ショ</t>
    </rPh>
    <rPh sb="7" eb="10">
      <t>ショザイチ</t>
    </rPh>
    <phoneticPr fontId="7"/>
  </si>
  <si>
    <t>名義</t>
    <rPh sb="0" eb="2">
      <t>メイギ</t>
    </rPh>
    <phoneticPr fontId="7"/>
  </si>
  <si>
    <t>団体名</t>
    <rPh sb="0" eb="2">
      <t>ダンタイ</t>
    </rPh>
    <rPh sb="2" eb="3">
      <t>メイ</t>
    </rPh>
    <phoneticPr fontId="7"/>
  </si>
  <si>
    <t>②内容・プログラム（200字以内）</t>
    <rPh sb="13" eb="14">
      <t>ジ</t>
    </rPh>
    <rPh sb="14" eb="16">
      <t>イナイ</t>
    </rPh>
    <phoneticPr fontId="7"/>
  </si>
  <si>
    <t>③主なアーティスト・スタッフ（200字以内）</t>
    <rPh sb="18" eb="19">
      <t>ジ</t>
    </rPh>
    <rPh sb="19" eb="21">
      <t>イナイ</t>
    </rPh>
    <phoneticPr fontId="7"/>
  </si>
  <si>
    <t xml:space="preserve">主な実施会場            </t>
    <rPh sb="0" eb="1">
      <t>オモ</t>
    </rPh>
    <rPh sb="2" eb="4">
      <t>ジッシ</t>
    </rPh>
    <rPh sb="4" eb="6">
      <t>カイジョウ</t>
    </rPh>
    <phoneticPr fontId="7"/>
  </si>
  <si>
    <t>上記会場所在地</t>
    <rPh sb="0" eb="2">
      <t>ジョウキ</t>
    </rPh>
    <rPh sb="2" eb="4">
      <t>カイジョウ</t>
    </rPh>
    <rPh sb="4" eb="7">
      <t>ショザイチ</t>
    </rPh>
    <phoneticPr fontId="7"/>
  </si>
  <si>
    <t>申請事業名</t>
    <rPh sb="0" eb="2">
      <t>シンセイ</t>
    </rPh>
    <rPh sb="2" eb="4">
      <t>ジギョウ</t>
    </rPh>
    <rPh sb="4" eb="5">
      <t>ナ</t>
    </rPh>
    <phoneticPr fontId="7"/>
  </si>
  <si>
    <t>申請事業の概要</t>
    <rPh sb="0" eb="2">
      <t>シンセイ</t>
    </rPh>
    <rPh sb="2" eb="4">
      <t>ジギョウ</t>
    </rPh>
    <rPh sb="5" eb="7">
      <t>ガイヨウ</t>
    </rPh>
    <phoneticPr fontId="7"/>
  </si>
  <si>
    <t>①事業の趣旨・目的・コンセプト(200字以内）</t>
    <rPh sb="1" eb="3">
      <t>ジギョウ</t>
    </rPh>
    <rPh sb="4" eb="6">
      <t>シュシ</t>
    </rPh>
    <rPh sb="7" eb="9">
      <t>モクテキ</t>
    </rPh>
    <rPh sb="19" eb="20">
      <t>ジ</t>
    </rPh>
    <rPh sb="20" eb="22">
      <t>イナイ</t>
    </rPh>
    <phoneticPr fontId="7"/>
  </si>
  <si>
    <t>申請団体調書　団体概要</t>
    <rPh sb="0" eb="2">
      <t>シンセイ</t>
    </rPh>
    <rPh sb="2" eb="4">
      <t>ダンタイ</t>
    </rPh>
    <rPh sb="4" eb="6">
      <t>チョウショ</t>
    </rPh>
    <phoneticPr fontId="7"/>
  </si>
  <si>
    <t>フリガナ</t>
    <phoneticPr fontId="7"/>
  </si>
  <si>
    <t>代表者役職</t>
    <rPh sb="0" eb="3">
      <t>ダイヒョウシャ</t>
    </rPh>
    <rPh sb="3" eb="4">
      <t>ヤク</t>
    </rPh>
    <rPh sb="4" eb="5">
      <t>ショク</t>
    </rPh>
    <phoneticPr fontId="7"/>
  </si>
  <si>
    <t>代表者氏名</t>
    <rPh sb="0" eb="3">
      <t>ダイヒョウシャ</t>
    </rPh>
    <rPh sb="3" eb="5">
      <t>シメイ</t>
    </rPh>
    <phoneticPr fontId="7"/>
  </si>
  <si>
    <t>団体
(事務所)
所在地</t>
    <rPh sb="0" eb="2">
      <t>ダンタイ</t>
    </rPh>
    <rPh sb="4" eb="6">
      <t>ジム</t>
    </rPh>
    <rPh sb="6" eb="7">
      <t>ショ</t>
    </rPh>
    <rPh sb="9" eb="12">
      <t>ショザイチ</t>
    </rPh>
    <phoneticPr fontId="7"/>
  </si>
  <si>
    <t>電話（例：03-0000-0000)</t>
    <rPh sb="0" eb="2">
      <t>デンワ</t>
    </rPh>
    <rPh sb="3" eb="4">
      <t>レイ</t>
    </rPh>
    <phoneticPr fontId="7"/>
  </si>
  <si>
    <t>FAX （例：03-0000-0000)</t>
    <rPh sb="5" eb="6">
      <t>レイ</t>
    </rPh>
    <phoneticPr fontId="7"/>
  </si>
  <si>
    <t>E-mail</t>
    <phoneticPr fontId="7"/>
  </si>
  <si>
    <t>WebサイトのURL　あるいはFacebook等のSNSアカウント</t>
    <rPh sb="23" eb="24">
      <t>トウ</t>
    </rPh>
    <phoneticPr fontId="7"/>
  </si>
  <si>
    <t>団体の種類</t>
    <rPh sb="0" eb="2">
      <t>ダンタイ</t>
    </rPh>
    <rPh sb="3" eb="5">
      <t>シュルイ</t>
    </rPh>
    <phoneticPr fontId="7"/>
  </si>
  <si>
    <t>団体設立年月</t>
    <rPh sb="0" eb="2">
      <t>ダンタイ</t>
    </rPh>
    <rPh sb="2" eb="4">
      <t>セツリツ</t>
    </rPh>
    <rPh sb="4" eb="6">
      <t>ネンゲツ</t>
    </rPh>
    <phoneticPr fontId="7"/>
  </si>
  <si>
    <t>法人設立年月</t>
    <rPh sb="0" eb="2">
      <t>ホウジン</t>
    </rPh>
    <rPh sb="2" eb="4">
      <t>セツリツ</t>
    </rPh>
    <rPh sb="4" eb="5">
      <t>ドシ</t>
    </rPh>
    <rPh sb="5" eb="6">
      <t>ツキ</t>
    </rPh>
    <phoneticPr fontId="7"/>
  </si>
  <si>
    <t>主務官庁名</t>
    <rPh sb="0" eb="2">
      <t>シュム</t>
    </rPh>
    <rPh sb="2" eb="4">
      <t>カンチョウ</t>
    </rPh>
    <rPh sb="4" eb="5">
      <t>メイ</t>
    </rPh>
    <phoneticPr fontId="7"/>
  </si>
  <si>
    <t>組織</t>
    <rPh sb="0" eb="2">
      <t>ソシキ</t>
    </rPh>
    <phoneticPr fontId="7"/>
  </si>
  <si>
    <t>役職員名簿</t>
    <rPh sb="0" eb="3">
      <t>ヤクショクイン</t>
    </rPh>
    <rPh sb="3" eb="5">
      <t>メイボ</t>
    </rPh>
    <phoneticPr fontId="7"/>
  </si>
  <si>
    <t>団体構成員及び加入条件等</t>
    <rPh sb="0" eb="2">
      <t>ダンタイ</t>
    </rPh>
    <rPh sb="2" eb="5">
      <t>コウセイイン</t>
    </rPh>
    <rPh sb="5" eb="6">
      <t>オヨ</t>
    </rPh>
    <rPh sb="7" eb="9">
      <t>カニュウ</t>
    </rPh>
    <rPh sb="9" eb="11">
      <t>ジョウケン</t>
    </rPh>
    <rPh sb="11" eb="12">
      <t>トウ</t>
    </rPh>
    <phoneticPr fontId="7"/>
  </si>
  <si>
    <t>（役職名）</t>
    <rPh sb="1" eb="3">
      <t>ヤクショク</t>
    </rPh>
    <rPh sb="3" eb="4">
      <t>メイ</t>
    </rPh>
    <phoneticPr fontId="7"/>
  </si>
  <si>
    <t>（氏名）</t>
    <rPh sb="1" eb="3">
      <t>シメイ</t>
    </rPh>
    <phoneticPr fontId="7"/>
  </si>
  <si>
    <t>マネジメント責任者</t>
    <rPh sb="6" eb="9">
      <t>セキニンシャ</t>
    </rPh>
    <phoneticPr fontId="7"/>
  </si>
  <si>
    <t>目的・特色</t>
    <rPh sb="0" eb="2">
      <t>モクテキ</t>
    </rPh>
    <rPh sb="3" eb="5">
      <t>トクショク</t>
    </rPh>
    <phoneticPr fontId="7"/>
  </si>
  <si>
    <t>団体設立の目的や運営上・創作上の特色について、簡潔に記入してください。</t>
    <rPh sb="0" eb="2">
      <t>ダンタイ</t>
    </rPh>
    <rPh sb="2" eb="4">
      <t>セツリツ</t>
    </rPh>
    <rPh sb="5" eb="7">
      <t>モクテキ</t>
    </rPh>
    <rPh sb="8" eb="10">
      <t>ウンエイ</t>
    </rPh>
    <rPh sb="10" eb="11">
      <t>ジョウ</t>
    </rPh>
    <rPh sb="12" eb="14">
      <t>ソウサク</t>
    </rPh>
    <rPh sb="14" eb="15">
      <t>ジョウ</t>
    </rPh>
    <rPh sb="16" eb="18">
      <t>トクショク</t>
    </rPh>
    <rPh sb="23" eb="25">
      <t>カンケツ</t>
    </rPh>
    <rPh sb="26" eb="28">
      <t>キニュウ</t>
    </rPh>
    <phoneticPr fontId="7"/>
  </si>
  <si>
    <t>沿革・経歴</t>
    <rPh sb="0" eb="2">
      <t>エンカク</t>
    </rPh>
    <rPh sb="3" eb="5">
      <t>ケイレキ</t>
    </rPh>
    <phoneticPr fontId="7"/>
  </si>
  <si>
    <t>団体設立から現在に至るまでの沿革、代表となる作品等について、簡潔に記入してください。</t>
    <rPh sb="0" eb="2">
      <t>ダンタイ</t>
    </rPh>
    <rPh sb="2" eb="4">
      <t>セツリツ</t>
    </rPh>
    <rPh sb="6" eb="8">
      <t>ゲンザイ</t>
    </rPh>
    <rPh sb="9" eb="10">
      <t>イタ</t>
    </rPh>
    <rPh sb="14" eb="16">
      <t>エンカク</t>
    </rPh>
    <rPh sb="17" eb="19">
      <t>ダイヒョウ</t>
    </rPh>
    <rPh sb="22" eb="24">
      <t>サクヒン</t>
    </rPh>
    <rPh sb="24" eb="25">
      <t>トウ</t>
    </rPh>
    <rPh sb="30" eb="32">
      <t>カンケツ</t>
    </rPh>
    <rPh sb="33" eb="35">
      <t>キニュウ</t>
    </rPh>
    <phoneticPr fontId="7"/>
  </si>
  <si>
    <t>団体の
受賞歴</t>
    <rPh sb="0" eb="2">
      <t>ダンタイ</t>
    </rPh>
    <rPh sb="4" eb="6">
      <t>ジュショウ</t>
    </rPh>
    <rPh sb="6" eb="7">
      <t>レキ</t>
    </rPh>
    <phoneticPr fontId="7"/>
  </si>
  <si>
    <t>住所</t>
    <rPh sb="0" eb="2">
      <t>ジュウショ</t>
    </rPh>
    <phoneticPr fontId="7"/>
  </si>
  <si>
    <t>申請団体基本情報　（団体の活動実績）</t>
    <rPh sb="0" eb="2">
      <t>シンセイ</t>
    </rPh>
    <rPh sb="2" eb="4">
      <t>ダンタイ</t>
    </rPh>
    <rPh sb="4" eb="6">
      <t>キホン</t>
    </rPh>
    <rPh sb="6" eb="8">
      <t>ジョウホウ</t>
    </rPh>
    <rPh sb="10" eb="12">
      <t>ダンタイ</t>
    </rPh>
    <rPh sb="13" eb="15">
      <t>カツドウ</t>
    </rPh>
    <rPh sb="15" eb="17">
      <t>ジッセキ</t>
    </rPh>
    <phoneticPr fontId="7"/>
  </si>
  <si>
    <r>
      <t>主な活動実績</t>
    </r>
    <r>
      <rPr>
        <b/>
        <sz val="9"/>
        <color indexed="8"/>
        <rFont val="游ゴシック"/>
        <family val="3"/>
        <charset val="128"/>
      </rPr>
      <t>　</t>
    </r>
    <r>
      <rPr>
        <b/>
        <sz val="9"/>
        <color indexed="10"/>
        <rFont val="游ゴシック"/>
        <family val="3"/>
        <charset val="128"/>
      </rPr>
      <t>※東京都内での活動実績をひとつ以上含めること</t>
    </r>
  </si>
  <si>
    <t>* 申請受付開始日現在</t>
    <phoneticPr fontId="7"/>
  </si>
  <si>
    <t>(1)事業の名称と、丸括弧で活動形態（公演、展示、等）を記載</t>
    <phoneticPr fontId="7"/>
  </si>
  <si>
    <t>(2)当該事業における「申請者の立場」</t>
    <phoneticPr fontId="7"/>
  </si>
  <si>
    <t>・主催：申請者自身が事業を主催した場合</t>
    <phoneticPr fontId="7"/>
  </si>
  <si>
    <t>・依頼：申請者が外部から依頼を受けて行った事業の場合</t>
    <phoneticPr fontId="7"/>
  </si>
  <si>
    <r>
      <t>(4)会場名とその所在地を記載　</t>
    </r>
    <r>
      <rPr>
        <sz val="8"/>
        <color indexed="8"/>
        <rFont val="游ゴシック"/>
        <family val="3"/>
        <charset val="128"/>
      </rPr>
      <t>例：東京文化会館小ホール（東京都台東区）</t>
    </r>
    <r>
      <rPr>
        <sz val="9"/>
        <color indexed="8"/>
        <rFont val="游ゴシック"/>
        <family val="3"/>
        <charset val="128"/>
      </rPr>
      <t>　　　(5)事業の期間、実施回数、実施日数を記載</t>
    </r>
    <rPh sb="45" eb="47">
      <t>キカン</t>
    </rPh>
    <phoneticPr fontId="7"/>
  </si>
  <si>
    <t>(6)事業の入場者又は参加者数を記載　　　(7)事業の事業費を記載（単位は千円）</t>
    <phoneticPr fontId="7"/>
  </si>
  <si>
    <t>記入例</t>
    <phoneticPr fontId="28"/>
  </si>
  <si>
    <t>（1）</t>
    <phoneticPr fontId="7"/>
  </si>
  <si>
    <t>春バンドフェス（コンサート）</t>
  </si>
  <si>
    <t>(2)</t>
    <phoneticPr fontId="28"/>
  </si>
  <si>
    <t>主催</t>
  </si>
  <si>
    <t>(3)</t>
    <phoneticPr fontId="28"/>
  </si>
  <si>
    <t>共催者：△バンド</t>
    <rPh sb="2" eb="3">
      <t>シャ</t>
    </rPh>
    <phoneticPr fontId="28"/>
  </si>
  <si>
    <t>(4)</t>
    <phoneticPr fontId="28"/>
  </si>
  <si>
    <t>●●ライブ・ハウス（渋谷区）</t>
    <phoneticPr fontId="28"/>
  </si>
  <si>
    <t>(5)</t>
    <phoneticPr fontId="28"/>
  </si>
  <si>
    <t>5月3日～4日　3回／2日</t>
    <rPh sb="1" eb="2">
      <t>ガツ</t>
    </rPh>
    <rPh sb="3" eb="4">
      <t>ニチ</t>
    </rPh>
    <rPh sb="6" eb="7">
      <t>ニチ</t>
    </rPh>
    <phoneticPr fontId="28"/>
  </si>
  <si>
    <t>(6)</t>
    <phoneticPr fontId="28"/>
  </si>
  <si>
    <t>800名</t>
  </si>
  <si>
    <t>(7)</t>
    <phoneticPr fontId="28"/>
  </si>
  <si>
    <t>千円</t>
  </si>
  <si>
    <t>（1）</t>
  </si>
  <si>
    <t>(2)</t>
  </si>
  <si>
    <t>(3)</t>
  </si>
  <si>
    <t>(4)</t>
  </si>
  <si>
    <t>(5)</t>
  </si>
  <si>
    <t>(6)</t>
  </si>
  <si>
    <t>2021
年度</t>
    <rPh sb="5" eb="7">
      <t>ネンド</t>
    </rPh>
    <phoneticPr fontId="7"/>
  </si>
  <si>
    <t>2022
年度</t>
    <rPh sb="5" eb="7">
      <t>ネンド</t>
    </rPh>
    <phoneticPr fontId="7"/>
  </si>
  <si>
    <r>
      <t>財務状況</t>
    </r>
    <r>
      <rPr>
        <b/>
        <sz val="9"/>
        <color indexed="8"/>
        <rFont val="游ゴシック"/>
        <family val="3"/>
        <charset val="128"/>
      </rPr>
      <t>　※本欄には、申請団体の各年度全体の決算を記載すること</t>
    </r>
    <phoneticPr fontId="28"/>
  </si>
  <si>
    <t>年度</t>
    <rPh sb="0" eb="2">
      <t>ネンド</t>
    </rPh>
    <phoneticPr fontId="28"/>
  </si>
  <si>
    <t>収支</t>
    <rPh sb="0" eb="2">
      <t>シュウシ</t>
    </rPh>
    <phoneticPr fontId="28"/>
  </si>
  <si>
    <t>主な助成金・補助金・協賛金等</t>
    <rPh sb="0" eb="1">
      <t>オモ</t>
    </rPh>
    <rPh sb="2" eb="4">
      <t>ジョセイ</t>
    </rPh>
    <rPh sb="4" eb="5">
      <t>キン</t>
    </rPh>
    <rPh sb="6" eb="9">
      <t>ホジョキン</t>
    </rPh>
    <rPh sb="10" eb="13">
      <t>キョウサンキン</t>
    </rPh>
    <rPh sb="13" eb="14">
      <t>トウ</t>
    </rPh>
    <phoneticPr fontId="7"/>
  </si>
  <si>
    <t>助成・協賛等団体名</t>
    <rPh sb="0" eb="2">
      <t>ジョセイ</t>
    </rPh>
    <rPh sb="3" eb="5">
      <t>キョウサン</t>
    </rPh>
    <rPh sb="5" eb="6">
      <t>トウ</t>
    </rPh>
    <rPh sb="6" eb="8">
      <t>ダンタイ</t>
    </rPh>
    <rPh sb="8" eb="9">
      <t>メイ</t>
    </rPh>
    <phoneticPr fontId="7"/>
  </si>
  <si>
    <t>金額</t>
    <rPh sb="0" eb="2">
      <t>キンガク</t>
    </rPh>
    <phoneticPr fontId="7"/>
  </si>
  <si>
    <t>総収入</t>
  </si>
  <si>
    <t>千円</t>
    <rPh sb="0" eb="2">
      <t>センエン</t>
    </rPh>
    <phoneticPr fontId="7"/>
  </si>
  <si>
    <t>総支出</t>
    <rPh sb="1" eb="3">
      <t>シシュツ</t>
    </rPh>
    <phoneticPr fontId="7"/>
  </si>
  <si>
    <t>損益</t>
    <rPh sb="0" eb="2">
      <t>ソンエキ</t>
    </rPh>
    <phoneticPr fontId="7"/>
  </si>
  <si>
    <t>2021
年度</t>
    <rPh sb="5" eb="7">
      <t>ネンド</t>
    </rPh>
    <phoneticPr fontId="28"/>
  </si>
  <si>
    <t>2022
年度</t>
    <rPh sb="5" eb="7">
      <t>ネンド</t>
    </rPh>
    <phoneticPr fontId="28"/>
  </si>
  <si>
    <t>代表者役職 ：</t>
    <rPh sb="0" eb="3">
      <t>ダイヒョウシャ</t>
    </rPh>
    <rPh sb="3" eb="4">
      <t>ヤク</t>
    </rPh>
    <rPh sb="4" eb="5">
      <t>ショク</t>
    </rPh>
    <phoneticPr fontId="7"/>
  </si>
  <si>
    <t>代表者氏名 ：</t>
    <rPh sb="0" eb="3">
      <t>ダイヒョウシャ</t>
    </rPh>
    <rPh sb="3" eb="5">
      <t>シメイ</t>
    </rPh>
    <phoneticPr fontId="7"/>
  </si>
  <si>
    <t>実施期間（西暦）</t>
    <rPh sb="5" eb="7">
      <t>セイレキ</t>
    </rPh>
    <phoneticPr fontId="7"/>
  </si>
  <si>
    <t>G支出合計（事業総額）</t>
    <rPh sb="1" eb="3">
      <t>シシュツ</t>
    </rPh>
    <rPh sb="3" eb="5">
      <t>ゴウケイ</t>
    </rPh>
    <rPh sb="6" eb="8">
      <t>ジギョウ</t>
    </rPh>
    <rPh sb="8" eb="10">
      <t>ソウガク</t>
    </rPh>
    <phoneticPr fontId="7"/>
  </si>
  <si>
    <r>
      <t>事業分野　　　　　　</t>
    </r>
    <r>
      <rPr>
        <b/>
        <sz val="9"/>
        <rFont val="游ゴシック"/>
        <family val="3"/>
        <charset val="128"/>
      </rPr>
      <t>（複数選択可）</t>
    </r>
    <rPh sb="0" eb="2">
      <t>ジギョウ</t>
    </rPh>
    <rPh sb="2" eb="4">
      <t>ブンヤ</t>
    </rPh>
    <rPh sb="11" eb="13">
      <t>フクスウ</t>
    </rPh>
    <rPh sb="13" eb="15">
      <t>センタク</t>
    </rPh>
    <rPh sb="15" eb="16">
      <t>カ</t>
    </rPh>
    <phoneticPr fontId="7"/>
  </si>
  <si>
    <t>B当助成申請額</t>
    <rPh sb="1" eb="2">
      <t>トウ</t>
    </rPh>
    <rPh sb="2" eb="4">
      <t>ジョセイ</t>
    </rPh>
    <rPh sb="4" eb="7">
      <t>シンセイガク</t>
    </rPh>
    <phoneticPr fontId="7"/>
  </si>
  <si>
    <t>〒（例：111-0000）</t>
    <rPh sb="2" eb="3">
      <t>レイ</t>
    </rPh>
    <phoneticPr fontId="7"/>
  </si>
  <si>
    <t>〒(例：111-0000)：</t>
    <phoneticPr fontId="7"/>
  </si>
  <si>
    <t>申請担当者</t>
    <rPh sb="0" eb="2">
      <t>シンセイ</t>
    </rPh>
    <rPh sb="2" eb="4">
      <t>タントウ</t>
    </rPh>
    <rPh sb="4" eb="5">
      <t>シャ</t>
    </rPh>
    <phoneticPr fontId="39"/>
  </si>
  <si>
    <t>①</t>
    <phoneticPr fontId="39"/>
  </si>
  <si>
    <t>フリガナ</t>
    <phoneticPr fontId="39"/>
  </si>
  <si>
    <t>E-mail</t>
    <phoneticPr fontId="39"/>
  </si>
  <si>
    <t>電話番号</t>
    <rPh sb="0" eb="2">
      <t>デンワ</t>
    </rPh>
    <rPh sb="2" eb="4">
      <t>バンゴウ</t>
    </rPh>
    <phoneticPr fontId="39"/>
  </si>
  <si>
    <t>氏名</t>
    <rPh sb="0" eb="2">
      <t>シメイ</t>
    </rPh>
    <phoneticPr fontId="39"/>
  </si>
  <si>
    <t>②</t>
    <phoneticPr fontId="39"/>
  </si>
  <si>
    <t>書類送付先</t>
    <rPh sb="0" eb="5">
      <t>ショルイソウフサキ</t>
    </rPh>
    <phoneticPr fontId="39"/>
  </si>
  <si>
    <t>書類
送付先
所在地</t>
    <rPh sb="0" eb="2">
      <t>ショルイ</t>
    </rPh>
    <rPh sb="3" eb="6">
      <t>ソウフサキ</t>
    </rPh>
    <rPh sb="7" eb="10">
      <t>ショザイチ</t>
    </rPh>
    <phoneticPr fontId="7"/>
  </si>
  <si>
    <t>電話番号</t>
    <rPh sb="0" eb="4">
      <t>デンワバンゴウ</t>
    </rPh>
    <phoneticPr fontId="7"/>
  </si>
  <si>
    <t>書類送付先
氏名</t>
    <rPh sb="0" eb="5">
      <t>ショルイソウフサキ</t>
    </rPh>
    <rPh sb="6" eb="8">
      <t>シメイ</t>
    </rPh>
    <phoneticPr fontId="7"/>
  </si>
  <si>
    <t>E助成対象経費小計</t>
    <rPh sb="1" eb="3">
      <t>ジョセイ</t>
    </rPh>
    <rPh sb="3" eb="5">
      <t>タイショウ</t>
    </rPh>
    <rPh sb="5" eb="7">
      <t>ケイヒ</t>
    </rPh>
    <rPh sb="7" eb="9">
      <t>ショウケイ</t>
    </rPh>
    <phoneticPr fontId="7"/>
  </si>
  <si>
    <t>団体所在地と異なる場合は変更してください。書類は団体名と氏名を併記して郵送しますので、所在地に団体名や氏名が在籍していない場合は、郵便が届かない可能性があります。</t>
    <rPh sb="0" eb="2">
      <t>ダンタイ</t>
    </rPh>
    <rPh sb="2" eb="5">
      <t>ショザイチ</t>
    </rPh>
    <rPh sb="6" eb="7">
      <t>コト</t>
    </rPh>
    <rPh sb="9" eb="11">
      <t>バアイ</t>
    </rPh>
    <rPh sb="12" eb="14">
      <t>ヘンコウ</t>
    </rPh>
    <rPh sb="21" eb="23">
      <t>ショルイ</t>
    </rPh>
    <rPh sb="24" eb="27">
      <t>ダンタイメイ</t>
    </rPh>
    <rPh sb="28" eb="30">
      <t>シメイ</t>
    </rPh>
    <rPh sb="31" eb="33">
      <t>ヘイキ</t>
    </rPh>
    <rPh sb="35" eb="37">
      <t>ユウソウ</t>
    </rPh>
    <rPh sb="43" eb="46">
      <t>ショザイチ</t>
    </rPh>
    <rPh sb="47" eb="50">
      <t>ダンタイメイ</t>
    </rPh>
    <rPh sb="51" eb="53">
      <t>シメイ</t>
    </rPh>
    <rPh sb="54" eb="56">
      <t>ザイセキ</t>
    </rPh>
    <rPh sb="61" eb="63">
      <t>バアイ</t>
    </rPh>
    <rPh sb="65" eb="67">
      <t>ユウビン</t>
    </rPh>
    <rPh sb="68" eb="69">
      <t>トド</t>
    </rPh>
    <rPh sb="72" eb="75">
      <t>カノウセイ</t>
    </rPh>
    <phoneticPr fontId="39"/>
  </si>
  <si>
    <t>主催・共催・助成・
提携・協賛・後援等
とその役割</t>
    <rPh sb="0" eb="2">
      <t>シュサイ</t>
    </rPh>
    <rPh sb="3" eb="5">
      <t>キョウサイ</t>
    </rPh>
    <rPh sb="6" eb="8">
      <t>ジョセイ</t>
    </rPh>
    <rPh sb="10" eb="12">
      <t>テイケイ</t>
    </rPh>
    <rPh sb="13" eb="15">
      <t>キョウサン</t>
    </rPh>
    <rPh sb="18" eb="19">
      <t>トウ</t>
    </rPh>
    <rPh sb="23" eb="25">
      <t>ヤクワリ</t>
    </rPh>
    <phoneticPr fontId="7"/>
  </si>
  <si>
    <t>2023
年度</t>
    <rPh sb="5" eb="7">
      <t>ネンド</t>
    </rPh>
    <phoneticPr fontId="7"/>
  </si>
  <si>
    <t>2023
年度</t>
    <rPh sb="5" eb="7">
      <t>ネンド</t>
    </rPh>
    <phoneticPr fontId="28"/>
  </si>
  <si>
    <t>(3)(2)が「依頼」に該当する場合には、事業の主催者名又は依頼者名を、「主催者： 　」、「依頼者： 　」というかたちで記載</t>
    <phoneticPr fontId="7"/>
  </si>
  <si>
    <t xml:space="preserve">      (2)が「主催」に該当する場合には、(3)は空欄。ただし共催者がいる場合は、「共催者：　　」というかたちで共催者名を記載</t>
    <phoneticPr fontId="7"/>
  </si>
  <si>
    <t>建物名・部屋番号：</t>
    <rPh sb="0" eb="3">
      <t>タテモノメイ</t>
    </rPh>
    <rPh sb="4" eb="8">
      <t>ヘヤバンゴウ</t>
    </rPh>
    <phoneticPr fontId="7"/>
  </si>
  <si>
    <t>参加者・観客見込数</t>
    <rPh sb="0" eb="3">
      <t>サンカシャ</t>
    </rPh>
    <rPh sb="4" eb="6">
      <t>カンキャク</t>
    </rPh>
    <rPh sb="6" eb="8">
      <t>ミコミ</t>
    </rPh>
    <rPh sb="8" eb="9">
      <t>スウ</t>
    </rPh>
    <phoneticPr fontId="7"/>
  </si>
  <si>
    <r>
      <rPr>
        <b/>
        <sz val="11"/>
        <color rgb="FFFF0000"/>
        <rFont val="ＭＳ Ｐゴシック"/>
        <family val="3"/>
        <charset val="128"/>
        <scheme val="minor"/>
      </rPr>
      <t>D　</t>
    </r>
    <r>
      <rPr>
        <b/>
        <sz val="11"/>
        <color theme="1"/>
        <rFont val="ＭＳ Ｐゴシック"/>
        <family val="3"/>
        <charset val="128"/>
        <scheme val="minor"/>
      </rPr>
      <t>収入合計</t>
    </r>
    <rPh sb="2" eb="6">
      <t>シュウニュウゴウケイ</t>
    </rPh>
    <phoneticPr fontId="39"/>
  </si>
  <si>
    <r>
      <rPr>
        <b/>
        <sz val="11"/>
        <color rgb="FFFF0000"/>
        <rFont val="ＭＳ Ｐゴシック"/>
        <family val="3"/>
        <charset val="128"/>
        <scheme val="minor"/>
      </rPr>
      <t>G　</t>
    </r>
    <r>
      <rPr>
        <b/>
        <sz val="11"/>
        <color theme="1"/>
        <rFont val="ＭＳ Ｐゴシック"/>
        <family val="3"/>
        <charset val="128"/>
        <scheme val="minor"/>
      </rPr>
      <t>支出合計</t>
    </r>
    <rPh sb="2" eb="4">
      <t>シシュツ</t>
    </rPh>
    <rPh sb="4" eb="6">
      <t>ゴウケイ</t>
    </rPh>
    <phoneticPr fontId="39"/>
  </si>
  <si>
    <r>
      <rPr>
        <b/>
        <sz val="13"/>
        <color rgb="FFFF0000"/>
        <rFont val="HGPｺﾞｼｯｸM"/>
        <family val="3"/>
        <charset val="128"/>
      </rPr>
      <t>★</t>
    </r>
    <r>
      <rPr>
        <b/>
        <sz val="10"/>
        <color rgb="FFFF0000"/>
        <rFont val="HGPｺﾞｼｯｸM"/>
        <family val="3"/>
        <charset val="128"/>
      </rPr>
      <t>ここは自動入力です。下の表でD</t>
    </r>
    <r>
      <rPr>
        <b/>
        <sz val="10"/>
        <color indexed="10"/>
        <rFont val="HGPｺﾞｼｯｸM"/>
        <family val="3"/>
        <charset val="128"/>
      </rPr>
      <t xml:space="preserve"> と</t>
    </r>
    <r>
      <rPr>
        <b/>
        <sz val="10"/>
        <rFont val="HGPｺﾞｼｯｸM"/>
        <family val="3"/>
        <charset val="128"/>
      </rPr>
      <t xml:space="preserve"> </t>
    </r>
    <r>
      <rPr>
        <b/>
        <sz val="10"/>
        <color rgb="FFFF0000"/>
        <rFont val="HGPｺﾞｼｯｸM"/>
        <family val="3"/>
        <charset val="128"/>
      </rPr>
      <t>G</t>
    </r>
    <r>
      <rPr>
        <b/>
        <sz val="10"/>
        <color indexed="10"/>
        <rFont val="HGPｺﾞｼｯｸM"/>
        <family val="3"/>
        <charset val="128"/>
      </rPr>
      <t xml:space="preserve"> の数字を一致させてください。</t>
    </r>
    <rPh sb="4" eb="8">
      <t>ジドウニュウリョク</t>
    </rPh>
    <rPh sb="11" eb="12">
      <t>シタ</t>
    </rPh>
    <rPh sb="13" eb="14">
      <t>ヒョウ</t>
    </rPh>
    <phoneticPr fontId="7"/>
  </si>
  <si>
    <t>【収入】</t>
    <rPh sb="1" eb="3">
      <t>シュウニュウ</t>
    </rPh>
    <phoneticPr fontId="39"/>
  </si>
  <si>
    <t>小計</t>
  </si>
  <si>
    <t>費目</t>
    <rPh sb="0" eb="2">
      <t>ヒモク</t>
    </rPh>
    <phoneticPr fontId="39"/>
  </si>
  <si>
    <t>単価</t>
    <rPh sb="0" eb="2">
      <t>タンカ</t>
    </rPh>
    <phoneticPr fontId="39"/>
  </si>
  <si>
    <t>数量（1）</t>
    <rPh sb="0" eb="2">
      <t>スウリョウ</t>
    </rPh>
    <phoneticPr fontId="39"/>
  </si>
  <si>
    <t>単位</t>
    <rPh sb="0" eb="2">
      <t>タンイ</t>
    </rPh>
    <phoneticPr fontId="39"/>
  </si>
  <si>
    <t>数量（2）</t>
    <rPh sb="0" eb="2">
      <t>スウリョウ</t>
    </rPh>
    <phoneticPr fontId="39"/>
  </si>
  <si>
    <t>計（円）</t>
    <rPh sb="0" eb="1">
      <t>ケイ</t>
    </rPh>
    <rPh sb="2" eb="3">
      <t>エン</t>
    </rPh>
    <phoneticPr fontId="39"/>
  </si>
  <si>
    <t>列1</t>
  </si>
  <si>
    <t>列2</t>
  </si>
  <si>
    <t>列3</t>
  </si>
  <si>
    <t>列4</t>
  </si>
  <si>
    <t>列5</t>
  </si>
  <si>
    <t>列6</t>
  </si>
  <si>
    <t>列7</t>
  </si>
  <si>
    <r>
      <rPr>
        <b/>
        <sz val="11"/>
        <color rgb="FFFF0000"/>
        <rFont val="ＭＳ Ｐゴシック"/>
        <family val="3"/>
        <charset val="128"/>
        <scheme val="minor"/>
      </rPr>
      <t>C</t>
    </r>
    <r>
      <rPr>
        <b/>
        <sz val="11"/>
        <color theme="1"/>
        <rFont val="ＭＳ Ｐゴシック"/>
        <family val="3"/>
        <charset val="128"/>
        <scheme val="minor"/>
      </rPr>
      <t>　自己資金　</t>
    </r>
    <r>
      <rPr>
        <sz val="8"/>
        <color theme="1"/>
        <rFont val="ＭＳ Ｐゴシック"/>
        <family val="3"/>
        <charset val="128"/>
        <scheme val="minor"/>
      </rPr>
      <t>〔事業者の自己資金の財源・調達方法〕</t>
    </r>
    <rPh sb="2" eb="6">
      <t>ジコシキン</t>
    </rPh>
    <phoneticPr fontId="39"/>
  </si>
  <si>
    <t>自己資金</t>
    <rPh sb="0" eb="4">
      <t>ジコシキン</t>
    </rPh>
    <phoneticPr fontId="39"/>
  </si>
  <si>
    <r>
      <rPr>
        <b/>
        <sz val="11"/>
        <color rgb="FFFF0000"/>
        <rFont val="ＭＳ Ｐゴシック"/>
        <family val="3"/>
        <charset val="128"/>
        <scheme val="minor"/>
      </rPr>
      <t>D</t>
    </r>
    <r>
      <rPr>
        <b/>
        <sz val="11"/>
        <color theme="1"/>
        <rFont val="ＭＳ Ｐゴシック"/>
        <family val="3"/>
        <charset val="128"/>
        <scheme val="minor"/>
      </rPr>
      <t>　収入合計</t>
    </r>
    <r>
      <rPr>
        <b/>
        <sz val="11"/>
        <color rgb="FFFF0000"/>
        <rFont val="ＭＳ Ｐゴシック"/>
        <family val="3"/>
        <charset val="128"/>
        <scheme val="minor"/>
      </rPr>
      <t>★（A＋B＋C）</t>
    </r>
    <rPh sb="2" eb="6">
      <t>シュウニュウゴウケイ</t>
    </rPh>
    <phoneticPr fontId="39"/>
  </si>
  <si>
    <t>【支出】</t>
    <rPh sb="1" eb="3">
      <t>シシュツ</t>
    </rPh>
    <phoneticPr fontId="39"/>
  </si>
  <si>
    <r>
      <rPr>
        <b/>
        <sz val="11"/>
        <color rgb="FFFF0000"/>
        <rFont val="ＭＳ Ｐゴシック"/>
        <family val="3"/>
        <charset val="128"/>
        <scheme val="minor"/>
      </rPr>
      <t>E</t>
    </r>
    <r>
      <rPr>
        <b/>
        <sz val="11"/>
        <color theme="1"/>
        <rFont val="ＭＳ Ｐゴシック"/>
        <family val="3"/>
        <charset val="128"/>
        <scheme val="minor"/>
      </rPr>
      <t>　助成対象経費</t>
    </r>
    <rPh sb="2" eb="8">
      <t>ジョセイタイショウケイヒ</t>
    </rPh>
    <phoneticPr fontId="39"/>
  </si>
  <si>
    <t>作品制作費（作品借料/出演料/音楽料/文芸料/舞台料/謝金）</t>
    <rPh sb="0" eb="2">
      <t>サクヒン</t>
    </rPh>
    <rPh sb="2" eb="4">
      <t>セイサク</t>
    </rPh>
    <rPh sb="4" eb="5">
      <t>ヒ</t>
    </rPh>
    <rPh sb="13" eb="14">
      <t>リョウ</t>
    </rPh>
    <rPh sb="17" eb="18">
      <t>リョウ</t>
    </rPh>
    <rPh sb="21" eb="22">
      <t>リョウ</t>
    </rPh>
    <rPh sb="23" eb="26">
      <t>ブタイリョウ</t>
    </rPh>
    <rPh sb="27" eb="29">
      <t>シャキン</t>
    </rPh>
    <phoneticPr fontId="39"/>
  </si>
  <si>
    <t>細目</t>
    <rPh sb="0" eb="2">
      <t>サイモク</t>
    </rPh>
    <phoneticPr fontId="39"/>
  </si>
  <si>
    <t>内容・支払先等</t>
    <rPh sb="0" eb="2">
      <t>ナイヨウ</t>
    </rPh>
    <rPh sb="3" eb="6">
      <t>シハライサキ</t>
    </rPh>
    <rPh sb="6" eb="7">
      <t>ナド</t>
    </rPh>
    <phoneticPr fontId="39"/>
  </si>
  <si>
    <t>税込合計（円）</t>
    <rPh sb="0" eb="2">
      <t>ゼイコ</t>
    </rPh>
    <rPh sb="2" eb="3">
      <t>ゴウ</t>
    </rPh>
    <rPh sb="3" eb="4">
      <t>ケイ</t>
    </rPh>
    <rPh sb="5" eb="6">
      <t>エン</t>
    </rPh>
    <phoneticPr fontId="39"/>
  </si>
  <si>
    <t>税率</t>
    <rPh sb="0" eb="2">
      <t>ゼイリツ</t>
    </rPh>
    <phoneticPr fontId="39"/>
  </si>
  <si>
    <t>税抜合計（円）</t>
    <rPh sb="0" eb="2">
      <t>ゼイヌ</t>
    </rPh>
    <rPh sb="2" eb="3">
      <t>ゴウ</t>
    </rPh>
    <rPh sb="3" eb="4">
      <t>ケイ</t>
    </rPh>
    <rPh sb="5" eb="6">
      <t>エン</t>
    </rPh>
    <phoneticPr fontId="39"/>
  </si>
  <si>
    <t>会場費（会場料/設営料）</t>
    <rPh sb="0" eb="3">
      <t>カイジョウヒ</t>
    </rPh>
    <rPh sb="6" eb="7">
      <t>リョウ</t>
    </rPh>
    <rPh sb="10" eb="11">
      <t>リョウ</t>
    </rPh>
    <phoneticPr fontId="39"/>
  </si>
  <si>
    <t>旅費・運搬費（旅行料/運搬料）</t>
    <rPh sb="3" eb="6">
      <t>ウンパンヒ</t>
    </rPh>
    <rPh sb="7" eb="9">
      <t>リョコウ</t>
    </rPh>
    <rPh sb="9" eb="10">
      <t>リョウ</t>
    </rPh>
    <rPh sb="11" eb="13">
      <t>ウンパン</t>
    </rPh>
    <rPh sb="13" eb="14">
      <t>リョウ</t>
    </rPh>
    <phoneticPr fontId="39"/>
  </si>
  <si>
    <t>広報宣伝記録費（通信料/宣伝料/印刷料/記録料）</t>
    <rPh sb="0" eb="2">
      <t>コウホウ</t>
    </rPh>
    <rPh sb="2" eb="4">
      <t>センデン</t>
    </rPh>
    <rPh sb="4" eb="6">
      <t>キロク</t>
    </rPh>
    <rPh sb="6" eb="7">
      <t>ヒ</t>
    </rPh>
    <rPh sb="10" eb="11">
      <t>リョウ</t>
    </rPh>
    <rPh sb="14" eb="15">
      <t>リョウ</t>
    </rPh>
    <rPh sb="18" eb="19">
      <t>リョウ</t>
    </rPh>
    <rPh sb="22" eb="23">
      <t>リョウ</t>
    </rPh>
    <phoneticPr fontId="39"/>
  </si>
  <si>
    <r>
      <rPr>
        <b/>
        <sz val="11"/>
        <color rgb="FFFF0000"/>
        <rFont val="ＭＳ Ｐゴシック"/>
        <family val="3"/>
        <charset val="128"/>
        <scheme val="minor"/>
      </rPr>
      <t>F</t>
    </r>
    <r>
      <rPr>
        <b/>
        <sz val="11"/>
        <color theme="1"/>
        <rFont val="ＭＳ Ｐゴシック"/>
        <family val="3"/>
        <charset val="128"/>
        <scheme val="minor"/>
      </rPr>
      <t>　助成対象外経費　</t>
    </r>
    <r>
      <rPr>
        <sz val="9"/>
        <color rgb="FFFF0000"/>
        <rFont val="ＭＳ Ｐゴシック"/>
        <family val="3"/>
        <charset val="128"/>
        <scheme val="minor"/>
      </rPr>
      <t>* 飲食に係る経費は記載できません。</t>
    </r>
    <rPh sb="2" eb="9">
      <t>ジョセイタイショウガイケイヒ</t>
    </rPh>
    <phoneticPr fontId="39"/>
  </si>
  <si>
    <r>
      <rPr>
        <b/>
        <sz val="11"/>
        <color rgb="FFFF0000"/>
        <rFont val="ＭＳ Ｐゴシック"/>
        <family val="3"/>
        <charset val="128"/>
        <scheme val="minor"/>
      </rPr>
      <t>G</t>
    </r>
    <r>
      <rPr>
        <b/>
        <sz val="11"/>
        <color theme="1"/>
        <rFont val="ＭＳ Ｐゴシック"/>
        <family val="3"/>
        <charset val="128"/>
        <scheme val="minor"/>
      </rPr>
      <t xml:space="preserve"> 支 出 合 計 </t>
    </r>
    <phoneticPr fontId="7"/>
  </si>
  <si>
    <t>2024
年度</t>
    <rPh sb="5" eb="7">
      <t>ネンド</t>
    </rPh>
    <phoneticPr fontId="7"/>
  </si>
  <si>
    <t>2024
年度</t>
    <rPh sb="5" eb="7">
      <t>ネンド</t>
    </rPh>
    <phoneticPr fontId="28"/>
  </si>
  <si>
    <t>単位2</t>
    <rPh sb="0" eb="3">
      <t>タンイ2</t>
    </rPh>
    <phoneticPr fontId="7"/>
  </si>
  <si>
    <t>配信期間</t>
    <rPh sb="0" eb="4">
      <t>ハイシンキカン</t>
    </rPh>
    <phoneticPr fontId="7"/>
  </si>
  <si>
    <r>
      <rPr>
        <b/>
        <sz val="11"/>
        <color rgb="FFFF0000"/>
        <rFont val="ＭＳ Ｐゴシック"/>
        <family val="3"/>
        <charset val="128"/>
        <scheme val="minor"/>
      </rPr>
      <t>A</t>
    </r>
    <r>
      <rPr>
        <b/>
        <sz val="11"/>
        <color theme="1"/>
        <rFont val="ＭＳ Ｐゴシック"/>
        <family val="3"/>
        <charset val="128"/>
        <scheme val="minor"/>
      </rPr>
      <t>　入場料収入</t>
    </r>
    <rPh sb="2" eb="5">
      <t>ニュウジョウリョウ</t>
    </rPh>
    <rPh sb="5" eb="7">
      <t>シュウニュウ</t>
    </rPh>
    <phoneticPr fontId="39"/>
  </si>
  <si>
    <t>枚</t>
    <rPh sb="0" eb="1">
      <t>マイ</t>
    </rPh>
    <phoneticPr fontId="7"/>
  </si>
  <si>
    <t>申請団体名</t>
    <rPh sb="0" eb="2">
      <t>シンセイ</t>
    </rPh>
    <rPh sb="2" eb="4">
      <t>ダンタイ</t>
    </rPh>
    <rPh sb="4" eb="5">
      <t>メイ</t>
    </rPh>
    <phoneticPr fontId="7"/>
  </si>
  <si>
    <t>会場名</t>
    <rPh sb="0" eb="2">
      <t>カイジョウ</t>
    </rPh>
    <rPh sb="2" eb="3">
      <t>メイ</t>
    </rPh>
    <phoneticPr fontId="7"/>
  </si>
  <si>
    <t>会場の席数（定員）</t>
    <rPh sb="0" eb="2">
      <t>カイジョウ</t>
    </rPh>
    <rPh sb="3" eb="5">
      <t>セキスウ</t>
    </rPh>
    <rPh sb="6" eb="8">
      <t>テイイン</t>
    </rPh>
    <phoneticPr fontId="7"/>
  </si>
  <si>
    <t>使用席数</t>
    <rPh sb="0" eb="2">
      <t>シヨウ</t>
    </rPh>
    <rPh sb="2" eb="4">
      <t>セキスウ</t>
    </rPh>
    <phoneticPr fontId="7"/>
  </si>
  <si>
    <t>公演回数</t>
    <rPh sb="0" eb="4">
      <t>コウエンカイスウ</t>
    </rPh>
    <phoneticPr fontId="7"/>
  </si>
  <si>
    <t>使用席数×公演回数(a)</t>
    <phoneticPr fontId="7"/>
  </si>
  <si>
    <r>
      <t>入場者見込（</t>
    </r>
    <r>
      <rPr>
        <sz val="10"/>
        <rFont val="Calibri"/>
        <family val="3"/>
      </rPr>
      <t>C</t>
    </r>
    <r>
      <rPr>
        <sz val="10"/>
        <rFont val="HGPｺﾞｼｯｸM"/>
        <family val="3"/>
        <charset val="128"/>
      </rPr>
      <t>）</t>
    </r>
    <rPh sb="0" eb="3">
      <t>ニュウジョウシャ</t>
    </rPh>
    <rPh sb="3" eb="5">
      <t>ミコミ</t>
    </rPh>
    <phoneticPr fontId="7"/>
  </si>
  <si>
    <t>有料入場者見込（b）</t>
    <rPh sb="0" eb="5">
      <t>ユウリョウニュウジョウシャ</t>
    </rPh>
    <rPh sb="5" eb="7">
      <t>ミコミ</t>
    </rPh>
    <phoneticPr fontId="7"/>
  </si>
  <si>
    <t>有料入場率（b/a）</t>
    <rPh sb="0" eb="2">
      <t>ユウリョウ</t>
    </rPh>
    <rPh sb="2" eb="4">
      <t>ニュウジョウ</t>
    </rPh>
    <rPh sb="4" eb="5">
      <t>リツ</t>
    </rPh>
    <phoneticPr fontId="7"/>
  </si>
  <si>
    <t>入場率（c/a）</t>
    <rPh sb="0" eb="3">
      <t>ニュウジョウリツ</t>
    </rPh>
    <phoneticPr fontId="7"/>
  </si>
  <si>
    <t>内容</t>
    <rPh sb="0" eb="2">
      <t>ナイヨウ</t>
    </rPh>
    <phoneticPr fontId="7"/>
  </si>
  <si>
    <t>金額</t>
    <rPh sb="0" eb="2">
      <t>キンガク</t>
    </rPh>
    <phoneticPr fontId="39"/>
  </si>
  <si>
    <r>
      <rPr>
        <b/>
        <sz val="9"/>
        <rFont val="游ゴシック"/>
        <family val="3"/>
        <charset val="128"/>
      </rPr>
      <t>必ず2名分記入してください。①、②には異なる担当者の連絡先情報を記入します。</t>
    </r>
    <r>
      <rPr>
        <sz val="9"/>
        <rFont val="游ゴシック"/>
        <family val="3"/>
        <charset val="128"/>
      </rPr>
      <t xml:space="preserve">
申請担当者には、事務局と直接連絡を取り合う方を記入してください。</t>
    </r>
    <rPh sb="0" eb="1">
      <t>カナラ</t>
    </rPh>
    <rPh sb="3" eb="5">
      <t>メイブン</t>
    </rPh>
    <rPh sb="5" eb="7">
      <t>キニュウ</t>
    </rPh>
    <rPh sb="19" eb="20">
      <t>コト</t>
    </rPh>
    <rPh sb="22" eb="25">
      <t>タントウシャ</t>
    </rPh>
    <rPh sb="26" eb="31">
      <t>レンラクサキジョウホウ</t>
    </rPh>
    <rPh sb="32" eb="34">
      <t>キニュウ</t>
    </rPh>
    <rPh sb="39" eb="41">
      <t>シンセイ</t>
    </rPh>
    <rPh sb="41" eb="44">
      <t>タントウシャ</t>
    </rPh>
    <rPh sb="47" eb="50">
      <t>ジムキョク</t>
    </rPh>
    <rPh sb="51" eb="53">
      <t>チョクセツ</t>
    </rPh>
    <rPh sb="53" eb="55">
      <t>レンラク</t>
    </rPh>
    <rPh sb="56" eb="57">
      <t>ト</t>
    </rPh>
    <rPh sb="58" eb="59">
      <t>ア</t>
    </rPh>
    <rPh sb="60" eb="61">
      <t>ホウ</t>
    </rPh>
    <rPh sb="62" eb="64">
      <t>キニュウ</t>
    </rPh>
    <phoneticPr fontId="39"/>
  </si>
  <si>
    <t>複数会場</t>
    <rPh sb="0" eb="4">
      <t>フクスウカイジョウ</t>
    </rPh>
    <phoneticPr fontId="7"/>
  </si>
  <si>
    <t>公演回数合計</t>
    <rPh sb="0" eb="2">
      <t>コウエン</t>
    </rPh>
    <rPh sb="2" eb="4">
      <t>カイスウ</t>
    </rPh>
    <rPh sb="4" eb="6">
      <t>ゴウケイ</t>
    </rPh>
    <phoneticPr fontId="7"/>
  </si>
  <si>
    <t>別紙　入場者数合計</t>
    <rPh sb="0" eb="2">
      <t>ベッシ</t>
    </rPh>
    <rPh sb="3" eb="7">
      <t>ニュウジョウシャスウ</t>
    </rPh>
    <rPh sb="7" eb="9">
      <t>ゴウケイ</t>
    </rPh>
    <phoneticPr fontId="7"/>
  </si>
  <si>
    <t>列10</t>
  </si>
  <si>
    <t>列11</t>
  </si>
  <si>
    <t>列12</t>
  </si>
  <si>
    <t>列13</t>
  </si>
  <si>
    <t>列14</t>
  </si>
  <si>
    <t>列15</t>
  </si>
  <si>
    <t>列16</t>
  </si>
  <si>
    <t>★複数会場に〇がついている場合は、「別紙　入場者数合計」に入場者数等を記載してください。</t>
    <rPh sb="1" eb="5">
      <t>フクスウカイジョウ</t>
    </rPh>
    <rPh sb="13" eb="15">
      <t>バアイ</t>
    </rPh>
    <rPh sb="18" eb="20">
      <t>ベッシ</t>
    </rPh>
    <rPh sb="21" eb="25">
      <t>ニュウジョウシャスウ</t>
    </rPh>
    <rPh sb="25" eb="27">
      <t>ゴウケイ</t>
    </rPh>
    <rPh sb="29" eb="31">
      <t>ニュウジョウ</t>
    </rPh>
    <rPh sb="31" eb="32">
      <t>シャ</t>
    </rPh>
    <rPh sb="32" eb="33">
      <t>スウ</t>
    </rPh>
    <rPh sb="33" eb="34">
      <t>トウ</t>
    </rPh>
    <rPh sb="35" eb="37">
      <t>キサイ</t>
    </rPh>
    <phoneticPr fontId="7"/>
  </si>
  <si>
    <t>★実施会場が複数会場の場合は、会場ごとの料金を記載してください。
★ペアチケット等の場合は、１人あたりの単価がわかるように記載してください。</t>
    <rPh sb="1" eb="5">
      <t>ジッシカイジョウ</t>
    </rPh>
    <rPh sb="6" eb="8">
      <t>フクスウ</t>
    </rPh>
    <rPh sb="8" eb="10">
      <t>カイジョウ</t>
    </rPh>
    <rPh sb="11" eb="13">
      <t>バアイ</t>
    </rPh>
    <rPh sb="15" eb="17">
      <t>カイジョウ</t>
    </rPh>
    <rPh sb="20" eb="22">
      <t>リョウキン</t>
    </rPh>
    <rPh sb="23" eb="25">
      <t>キサイ</t>
    </rPh>
    <rPh sb="40" eb="41">
      <t>トウ</t>
    </rPh>
    <rPh sb="42" eb="44">
      <t>バアイ</t>
    </rPh>
    <rPh sb="47" eb="48">
      <t>ニン</t>
    </rPh>
    <rPh sb="52" eb="54">
      <t>タンカ</t>
    </rPh>
    <rPh sb="61" eb="63">
      <t>キサイ</t>
    </rPh>
    <phoneticPr fontId="7"/>
  </si>
  <si>
    <t>下記の事業について、東京ライブ・ステージ応援助成金交付要綱に基づき助成金の交付を申請します。
なお、申請関係書類に記載した個人情報は、公募ガイドラインに記載されている内容を承諾した上で提供します。</t>
    <rPh sb="10" eb="12">
      <t>トウキョウ</t>
    </rPh>
    <phoneticPr fontId="7"/>
  </si>
  <si>
    <t>使用席数合計</t>
    <rPh sb="0" eb="2">
      <t>シヨウ</t>
    </rPh>
    <rPh sb="2" eb="4">
      <t>セキスウ</t>
    </rPh>
    <rPh sb="4" eb="6">
      <t>ゴウケイ</t>
    </rPh>
    <phoneticPr fontId="7"/>
  </si>
  <si>
    <t>使用席数×公演回数合計(a)</t>
    <rPh sb="9" eb="11">
      <t>ゴウケイ</t>
    </rPh>
    <phoneticPr fontId="7"/>
  </si>
  <si>
    <t>有料入場者見込合計（b）</t>
    <rPh sb="0" eb="5">
      <t>ユウリョウニュウジョウシャ</t>
    </rPh>
    <rPh sb="5" eb="7">
      <t>ミコミ</t>
    </rPh>
    <rPh sb="7" eb="9">
      <t>ゴウケイ</t>
    </rPh>
    <phoneticPr fontId="7"/>
  </si>
  <si>
    <r>
      <t>入場者見込合計（</t>
    </r>
    <r>
      <rPr>
        <sz val="10"/>
        <rFont val="Calibri"/>
        <family val="3"/>
      </rPr>
      <t>C</t>
    </r>
    <r>
      <rPr>
        <sz val="10"/>
        <rFont val="HGPｺﾞｼｯｸM"/>
        <family val="3"/>
        <charset val="128"/>
      </rPr>
      <t>）</t>
    </r>
    <rPh sb="0" eb="3">
      <t>ニュウジョウシャ</t>
    </rPh>
    <rPh sb="3" eb="5">
      <t>ミコミ</t>
    </rPh>
    <rPh sb="5" eb="7">
      <t>ゴウケイ</t>
    </rPh>
    <phoneticPr fontId="7"/>
  </si>
  <si>
    <t>入場者見込（C）</t>
    <rPh sb="0" eb="3">
      <t>ニュウジョウシャ</t>
    </rPh>
    <rPh sb="3" eb="5">
      <t>ミコミ</t>
    </rPh>
    <phoneticPr fontId="7"/>
  </si>
  <si>
    <t>実施開始年月日</t>
    <rPh sb="0" eb="2">
      <t>ジッシ</t>
    </rPh>
    <rPh sb="2" eb="7">
      <t>カイシネンガッピ</t>
    </rPh>
    <phoneticPr fontId="7"/>
  </si>
  <si>
    <t>実施終了年月日</t>
    <rPh sb="0" eb="2">
      <t>ジッシ</t>
    </rPh>
    <rPh sb="2" eb="7">
      <t>シュウリョウネンガッピ</t>
    </rPh>
    <phoneticPr fontId="7"/>
  </si>
  <si>
    <t>実施開始年月日</t>
    <rPh sb="0" eb="2">
      <t>ジッシ</t>
    </rPh>
    <rPh sb="2" eb="4">
      <t>カイシ</t>
    </rPh>
    <rPh sb="4" eb="7">
      <t>ネンガッピ</t>
    </rPh>
    <phoneticPr fontId="7"/>
  </si>
  <si>
    <t>＊左記の金額は「収支予算書」に入力すると自動入力されます。
＊下記の実施期間は「収支予算書」に記載すると自動入力されます。
＊配信期間は直接入力してください。</t>
    <rPh sb="1" eb="3">
      <t>サキ</t>
    </rPh>
    <rPh sb="4" eb="6">
      <t>キンガク</t>
    </rPh>
    <rPh sb="8" eb="10">
      <t>シュウシ</t>
    </rPh>
    <rPh sb="10" eb="12">
      <t>ヨサン</t>
    </rPh>
    <rPh sb="12" eb="13">
      <t>ショ</t>
    </rPh>
    <rPh sb="15" eb="17">
      <t>ニュウリョク</t>
    </rPh>
    <rPh sb="20" eb="22">
      <t>ジドウ</t>
    </rPh>
    <rPh sb="22" eb="24">
      <t>ニュウリョク</t>
    </rPh>
    <rPh sb="32" eb="34">
      <t>カキ</t>
    </rPh>
    <rPh sb="35" eb="39">
      <t>ジッシキカン</t>
    </rPh>
    <rPh sb="41" eb="46">
      <t>シュウシヨサンショ</t>
    </rPh>
    <rPh sb="48" eb="50">
      <t>キサイ</t>
    </rPh>
    <rPh sb="53" eb="55">
      <t>ジドウ</t>
    </rPh>
    <rPh sb="55" eb="57">
      <t>ニュウリョク</t>
    </rPh>
    <rPh sb="64" eb="68">
      <t>ハイシンキカン</t>
    </rPh>
    <rPh sb="69" eb="71">
      <t>チョクセツ</t>
    </rPh>
    <rPh sb="71" eb="73">
      <t>ニュウリョク</t>
    </rPh>
    <phoneticPr fontId="7"/>
  </si>
  <si>
    <t>単位2</t>
  </si>
  <si>
    <t>会場</t>
  </si>
  <si>
    <t>内容</t>
  </si>
  <si>
    <t>数量（1）</t>
  </si>
  <si>
    <t>単位</t>
  </si>
  <si>
    <t>数量（2）</t>
  </si>
  <si>
    <t>単価</t>
    <phoneticPr fontId="7"/>
  </si>
  <si>
    <t>小計</t>
    <rPh sb="0" eb="2">
      <t>ショウケイ</t>
    </rPh>
    <phoneticPr fontId="7"/>
  </si>
  <si>
    <t>↓選択必須</t>
    <rPh sb="1" eb="5">
      <t>センタクヒッス</t>
    </rPh>
    <phoneticPr fontId="39"/>
  </si>
  <si>
    <t>\</t>
    <phoneticPr fontId="39"/>
  </si>
  <si>
    <r>
      <rPr>
        <b/>
        <sz val="11"/>
        <color rgb="FFFF0000"/>
        <rFont val="ＭＳ Ｐゴシック"/>
        <family val="3"/>
        <charset val="128"/>
        <scheme val="minor"/>
      </rPr>
      <t>B　</t>
    </r>
    <r>
      <rPr>
        <b/>
        <sz val="11"/>
        <rFont val="ＭＳ Ｐゴシック"/>
        <family val="3"/>
        <charset val="128"/>
        <scheme val="minor"/>
      </rPr>
      <t>当助成申請額　</t>
    </r>
    <r>
      <rPr>
        <b/>
        <sz val="11"/>
        <color rgb="FFFF0000"/>
        <rFont val="ＭＳ Ｐゴシック"/>
        <family val="3"/>
        <charset val="128"/>
        <scheme val="minor"/>
      </rPr>
      <t>　</t>
    </r>
    <r>
      <rPr>
        <b/>
        <sz val="11"/>
        <rFont val="ＭＳ Ｐゴシック"/>
        <family val="3"/>
        <charset val="128"/>
        <scheme val="minor"/>
      </rPr>
      <t>　※</t>
    </r>
    <r>
      <rPr>
        <b/>
        <sz val="11"/>
        <color rgb="FFFF0000"/>
        <rFont val="ＭＳ Ｐゴシック"/>
        <family val="3"/>
        <charset val="128"/>
        <scheme val="minor"/>
      </rPr>
      <t>E</t>
    </r>
    <r>
      <rPr>
        <b/>
        <sz val="11"/>
        <rFont val="ＭＳ Ｐゴシック"/>
        <family val="3"/>
        <charset val="128"/>
        <scheme val="minor"/>
      </rPr>
      <t>の2分の1の額まで、かつ、100万円以内　</t>
    </r>
    <rPh sb="2" eb="3">
      <t>トウ</t>
    </rPh>
    <rPh sb="3" eb="5">
      <t>ジョセイ</t>
    </rPh>
    <rPh sb="5" eb="8">
      <t>シンセイガク</t>
    </rPh>
    <phoneticPr fontId="39"/>
  </si>
  <si>
    <t>開始年月日</t>
    <rPh sb="0" eb="5">
      <t>カイシネンガッピ</t>
    </rPh>
    <phoneticPr fontId="7"/>
  </si>
  <si>
    <t>終了年月日</t>
    <rPh sb="0" eb="5">
      <t>シュウリョウネンガッピ</t>
    </rPh>
    <phoneticPr fontId="7"/>
  </si>
  <si>
    <t>実施回数</t>
    <rPh sb="0" eb="4">
      <t>ジッシカイスウ</t>
    </rPh>
    <phoneticPr fontId="7"/>
  </si>
  <si>
    <t>実施日数</t>
    <rPh sb="0" eb="2">
      <t>ジッシ</t>
    </rPh>
    <rPh sb="2" eb="4">
      <t>ニッスウ</t>
    </rPh>
    <phoneticPr fontId="7"/>
  </si>
  <si>
    <t>団体名</t>
    <rPh sb="0" eb="3">
      <t>ダンタイメイ</t>
    </rPh>
    <phoneticPr fontId="7"/>
  </si>
  <si>
    <t>役割</t>
    <rPh sb="0" eb="2">
      <t>ヤクワリ</t>
    </rPh>
    <phoneticPr fontId="7"/>
  </si>
  <si>
    <r>
      <t>会場が複数ある場合は、以下のように</t>
    </r>
    <r>
      <rPr>
        <u/>
        <sz val="9"/>
        <rFont val="游ゴシック"/>
        <family val="3"/>
        <charset val="128"/>
      </rPr>
      <t>丸数字</t>
    </r>
    <r>
      <rPr>
        <sz val="9"/>
        <rFont val="游ゴシック"/>
        <family val="3"/>
        <charset val="128"/>
      </rPr>
      <t>と</t>
    </r>
    <r>
      <rPr>
        <u/>
        <sz val="9"/>
        <rFont val="游ゴシック"/>
        <family val="3"/>
        <charset val="128"/>
      </rPr>
      <t>全角スペース</t>
    </r>
    <r>
      <rPr>
        <sz val="9"/>
        <rFont val="游ゴシック"/>
        <family val="3"/>
        <charset val="128"/>
      </rPr>
      <t>で区切って入力してください。
①東京芸術劇場　②東京文化会館　③東京都写真美術館</t>
    </r>
    <rPh sb="0" eb="2">
      <t>カイジョウ</t>
    </rPh>
    <rPh sb="3" eb="5">
      <t>フクスウ</t>
    </rPh>
    <rPh sb="7" eb="9">
      <t>バアイ</t>
    </rPh>
    <rPh sb="11" eb="13">
      <t>イカ</t>
    </rPh>
    <rPh sb="17" eb="18">
      <t>マル</t>
    </rPh>
    <rPh sb="18" eb="20">
      <t>スウジ</t>
    </rPh>
    <rPh sb="21" eb="23">
      <t>ゼンカク</t>
    </rPh>
    <rPh sb="28" eb="30">
      <t>クギ</t>
    </rPh>
    <rPh sb="32" eb="34">
      <t>ニュウリョク</t>
    </rPh>
    <rPh sb="43" eb="45">
      <t>トウキョウ</t>
    </rPh>
    <rPh sb="45" eb="47">
      <t>ゲイジュツ</t>
    </rPh>
    <rPh sb="47" eb="49">
      <t>ゲキジョウ</t>
    </rPh>
    <rPh sb="51" eb="57">
      <t>トウキョウブンカカイカン</t>
    </rPh>
    <rPh sb="59" eb="67">
      <t>トウキョウトシャシンビジュツカン</t>
    </rPh>
    <phoneticPr fontId="7"/>
  </si>
  <si>
    <t>団体が抱える
現在の課題や
今後の目標</t>
    <rPh sb="0" eb="2">
      <t>ダンタイ</t>
    </rPh>
    <rPh sb="3" eb="4">
      <t>カカ</t>
    </rPh>
    <rPh sb="7" eb="9">
      <t>ゲンザイ</t>
    </rPh>
    <rPh sb="10" eb="12">
      <t>カダイ</t>
    </rPh>
    <rPh sb="14" eb="16">
      <t>コンゴ</t>
    </rPh>
    <rPh sb="17" eb="19">
      <t>モクヒョウ</t>
    </rPh>
    <phoneticPr fontId="7"/>
  </si>
  <si>
    <t>団体が抱えている課題等を具体的に記入してください。（200字以内）</t>
    <rPh sb="0" eb="2">
      <t>ダンタイ</t>
    </rPh>
    <rPh sb="3" eb="4">
      <t>カカ</t>
    </rPh>
    <rPh sb="8" eb="10">
      <t>カダイ</t>
    </rPh>
    <rPh sb="10" eb="11">
      <t>トウ</t>
    </rPh>
    <rPh sb="12" eb="15">
      <t>グタイテキ</t>
    </rPh>
    <rPh sb="16" eb="18">
      <t>キニュウ</t>
    </rPh>
    <rPh sb="29" eb="30">
      <t>ジ</t>
    </rPh>
    <rPh sb="30" eb="32">
      <t>イナイ</t>
    </rPh>
    <phoneticPr fontId="7"/>
  </si>
  <si>
    <t>　□演劇　□舞踊・舞踏　□音楽　□伝統芸能　□その他複合的舞台芸術</t>
    <rPh sb="9" eb="11">
      <t>ブトウ</t>
    </rPh>
    <phoneticPr fontId="7"/>
  </si>
  <si>
    <t>公益財団法人東京都歴史文化財団　理事長　殿</t>
    <rPh sb="0" eb="2">
      <t>コウエキ</t>
    </rPh>
    <rPh sb="2" eb="4">
      <t>ザイダン</t>
    </rPh>
    <rPh sb="4" eb="6">
      <t>ホウジン</t>
    </rPh>
    <rPh sb="6" eb="8">
      <t>トウキョウ</t>
    </rPh>
    <rPh sb="8" eb="9">
      <t>ト</t>
    </rPh>
    <rPh sb="9" eb="11">
      <t>レキシ</t>
    </rPh>
    <rPh sb="11" eb="13">
      <t>ブンカ</t>
    </rPh>
    <rPh sb="13" eb="15">
      <t>ザイダン</t>
    </rPh>
    <rPh sb="16" eb="19">
      <t>リジチョウ</t>
    </rPh>
    <rPh sb="20" eb="21">
      <t>ドノ</t>
    </rPh>
    <phoneticPr fontId="7"/>
  </si>
  <si>
    <t>使用席数（1回あたり）</t>
    <rPh sb="0" eb="2">
      <t>シヨウ</t>
    </rPh>
    <rPh sb="2" eb="4">
      <t>セキスウ</t>
    </rPh>
    <phoneticPr fontId="7"/>
  </si>
  <si>
    <t>売止席数（1回あたり）</t>
    <rPh sb="0" eb="1">
      <t>バイ</t>
    </rPh>
    <rPh sb="1" eb="2">
      <t>ト</t>
    </rPh>
    <rPh sb="2" eb="4">
      <t>セキスウ</t>
    </rPh>
    <phoneticPr fontId="7"/>
  </si>
  <si>
    <t>招待数（1回あたり）</t>
    <rPh sb="0" eb="2">
      <t>ショウタイ</t>
    </rPh>
    <rPh sb="2" eb="3">
      <t>スウ</t>
    </rPh>
    <phoneticPr fontId="7"/>
  </si>
  <si>
    <t>使用席数（1回あたり）</t>
    <rPh sb="0" eb="2">
      <t>シヨウ</t>
    </rPh>
    <rPh sb="2" eb="4">
      <t>セキスウ</t>
    </rPh>
    <rPh sb="6" eb="7">
      <t>カイ</t>
    </rPh>
    <phoneticPr fontId="7"/>
  </si>
  <si>
    <t>売止席数（1回あたり）</t>
    <rPh sb="0" eb="1">
      <t>バイ</t>
    </rPh>
    <rPh sb="1" eb="2">
      <t>ト</t>
    </rPh>
    <rPh sb="2" eb="4">
      <t>セキスウ</t>
    </rPh>
    <rPh sb="6" eb="7">
      <t>カイ</t>
    </rPh>
    <phoneticPr fontId="7"/>
  </si>
  <si>
    <t>招待数（1回あたり）</t>
    <rPh sb="0" eb="3">
      <t>ショウタイスウ</t>
    </rPh>
    <rPh sb="5" eb="6">
      <t>カイ</t>
    </rPh>
    <phoneticPr fontId="7"/>
  </si>
  <si>
    <t>2025年度　第2期　東京ライブ・ステージ応援助成　申請書</t>
    <rPh sb="4" eb="5">
      <t>ネン</t>
    </rPh>
    <rPh sb="5" eb="6">
      <t>ド</t>
    </rPh>
    <rPh sb="11" eb="13">
      <t>トウキョウ</t>
    </rPh>
    <rPh sb="21" eb="23">
      <t>オウエン</t>
    </rPh>
    <rPh sb="23" eb="25">
      <t>ジョセイ</t>
    </rPh>
    <rPh sb="26" eb="29">
      <t>シンセイショ</t>
    </rPh>
    <phoneticPr fontId="7"/>
  </si>
  <si>
    <t>売上枚数合計</t>
    <rPh sb="0" eb="4">
      <t>ウリアゲマイスウ</t>
    </rPh>
    <rPh sb="4" eb="6">
      <t>ゴウケイ</t>
    </rPh>
    <phoneticPr fontId="7"/>
  </si>
  <si>
    <t>割引の種類</t>
    <rPh sb="0" eb="2">
      <t>ワリビキ</t>
    </rPh>
    <rPh sb="3" eb="5">
      <t>シュルイ</t>
    </rPh>
    <phoneticPr fontId="39"/>
  </si>
  <si>
    <t>券種</t>
    <rPh sb="0" eb="2">
      <t>ケンシュ</t>
    </rPh>
    <phoneticPr fontId="39"/>
  </si>
  <si>
    <t>前売との差額</t>
    <rPh sb="0" eb="2">
      <t>マエウリ</t>
    </rPh>
    <rPh sb="4" eb="6">
      <t>サガク</t>
    </rPh>
    <phoneticPr fontId="39"/>
  </si>
  <si>
    <t>数量（１）</t>
    <rPh sb="0" eb="2">
      <t>スウリョウ</t>
    </rPh>
    <phoneticPr fontId="39"/>
  </si>
  <si>
    <t>数量（２）</t>
    <rPh sb="0" eb="2">
      <t>スウリョウ</t>
    </rPh>
    <phoneticPr fontId="39"/>
  </si>
  <si>
    <t>招待券枚数（全会場合計）</t>
    <phoneticPr fontId="7"/>
  </si>
  <si>
    <t>割引額合計</t>
    <rPh sb="0" eb="5">
      <t>ワリビキガクゴウケイ</t>
    </rPh>
    <phoneticPr fontId="7"/>
  </si>
  <si>
    <t>入場料収入合計</t>
    <rPh sb="0" eb="3">
      <t>ニュウジョウリョウ</t>
    </rPh>
    <rPh sb="3" eb="5">
      <t>シュウニュウ</t>
    </rPh>
    <rPh sb="5" eb="7">
      <t>ゴウケイ</t>
    </rPh>
    <phoneticPr fontId="7"/>
  </si>
  <si>
    <r>
      <rPr>
        <b/>
        <sz val="11"/>
        <color rgb="FFFF0000"/>
        <rFont val="ＭＳ Ｐゴシック"/>
        <family val="3"/>
        <charset val="128"/>
        <scheme val="minor"/>
      </rPr>
      <t>B</t>
    </r>
    <r>
      <rPr>
        <b/>
        <sz val="11"/>
        <color theme="1"/>
        <rFont val="ＭＳ Ｐゴシック"/>
        <family val="3"/>
        <charset val="128"/>
        <scheme val="minor"/>
      </rPr>
      <t>　その他収入</t>
    </r>
    <rPh sb="4" eb="5">
      <t>タ</t>
    </rPh>
    <rPh sb="5" eb="7">
      <t>シュウニュウ</t>
    </rPh>
    <phoneticPr fontId="39"/>
  </si>
  <si>
    <t>数量</t>
    <phoneticPr fontId="7"/>
  </si>
  <si>
    <t>参加費収入</t>
    <phoneticPr fontId="7"/>
  </si>
  <si>
    <t>共催者名</t>
    <rPh sb="0" eb="2">
      <t>キョウサイ</t>
    </rPh>
    <rPh sb="2" eb="3">
      <t>シャ</t>
    </rPh>
    <rPh sb="3" eb="4">
      <t>メイ</t>
    </rPh>
    <phoneticPr fontId="7"/>
  </si>
  <si>
    <t>共催者負担金</t>
  </si>
  <si>
    <t>本助成以外の助成金,
補助金,寄付金,協賛金等</t>
    <phoneticPr fontId="7"/>
  </si>
  <si>
    <t>物販収入</t>
  </si>
  <si>
    <t>広告収入</t>
  </si>
  <si>
    <t>配信収入</t>
  </si>
  <si>
    <t>その他収入</t>
  </si>
  <si>
    <t>その他収入合計</t>
    <rPh sb="2" eb="3">
      <t>タ</t>
    </rPh>
    <rPh sb="3" eb="5">
      <t>シュウニュウ</t>
    </rPh>
    <rPh sb="5" eb="7">
      <t>ゴウケイ</t>
    </rPh>
    <phoneticPr fontId="7"/>
  </si>
  <si>
    <t>収支予算書　東京ライブ・ステージ応援助成</t>
    <rPh sb="6" eb="7">
      <t>ヒガシ</t>
    </rPh>
    <rPh sb="16" eb="18">
      <t>オウエン</t>
    </rPh>
    <phoneticPr fontId="7"/>
  </si>
  <si>
    <t>※このシートは収支決算書で複数会場を記入した場合のみ使用します。</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</si>
</sst>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9">
    <numFmt numFmtId="176" formatCode="[&lt;=999]000;[&lt;=9999]000\-00;000\-0000"/>
    <numFmt numFmtId="177" formatCode="#,##0_ ;[Red]\-#,##0\ "/>
    <numFmt numFmtId="178" formatCode="yyyy/m"/>
    <numFmt numFmtId="179" formatCode="[&lt;=99999999]####\-####;\(00\)\ ####\-####"/>
    <numFmt numFmtId="180" formatCode="#,##0_ "/>
    <numFmt numFmtId="181" formatCode="#,##0&quot; 回&quot;"/>
    <numFmt numFmtId="182" formatCode="#,##0&quot; 日&quot;"/>
    <numFmt numFmtId="183" formatCode="#,##0&quot; 人&quot;"/>
    <numFmt numFmtId="184" formatCode="#,##0&quot; 円&quot;"/>
  </numFmts>
  <fonts count="71"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0"/>
      <name val="ＭＳ Ｐゴシック"/>
      <family val="3"/>
      <charset val="128"/>
    </font>
    <font>
      <sz val="6"/>
      <name val="ＭＳ Ｐゴシック"/>
      <family val="3"/>
      <charset val="128"/>
    </font>
    <font>
      <sz val="10"/>
      <name val="游ゴシック"/>
      <family val="3"/>
      <charset val="128"/>
    </font>
    <font>
      <sz val="9"/>
      <name val="游ゴシック"/>
      <family val="3"/>
      <charset val="128"/>
    </font>
    <font>
      <b/>
      <sz val="12"/>
      <name val="游ゴシック"/>
      <family val="3"/>
      <charset val="128"/>
    </font>
    <font>
      <sz val="11"/>
      <name val="游ゴシック"/>
      <family val="3"/>
      <charset val="128"/>
    </font>
    <font>
      <b/>
      <sz val="10"/>
      <name val="游ゴシック"/>
      <family val="3"/>
      <charset val="128"/>
    </font>
    <font>
      <b/>
      <sz val="9"/>
      <name val="游ゴシック"/>
      <family val="3"/>
      <charset val="128"/>
    </font>
    <font>
      <sz val="8"/>
      <name val="游ゴシック"/>
      <family val="3"/>
      <charset val="128"/>
    </font>
    <font>
      <sz val="6"/>
      <name val="游ゴシック"/>
      <family val="3"/>
      <charset val="128"/>
    </font>
    <font>
      <sz val="11"/>
      <color theme="1"/>
      <name val="ＭＳ Ｐゴシック"/>
      <family val="3"/>
      <charset val="128"/>
      <scheme val="minor"/>
    </font>
    <font>
      <b/>
      <sz val="14"/>
      <color theme="1"/>
      <name val="游ゴシック"/>
      <family val="3"/>
      <charset val="128"/>
    </font>
    <font>
      <sz val="11"/>
      <color theme="1"/>
      <name val="游ゴシック"/>
      <family val="3"/>
      <charset val="128"/>
    </font>
    <font>
      <b/>
      <sz val="12"/>
      <color rgb="FF000000"/>
      <name val="游ゴシック"/>
      <family val="3"/>
      <charset val="128"/>
    </font>
    <font>
      <b/>
      <sz val="9"/>
      <color indexed="8"/>
      <name val="游ゴシック"/>
      <family val="3"/>
      <charset val="128"/>
    </font>
    <font>
      <b/>
      <sz val="9"/>
      <color indexed="10"/>
      <name val="游ゴシック"/>
      <family val="3"/>
      <charset val="128"/>
    </font>
    <font>
      <sz val="8"/>
      <color rgb="FF000000"/>
      <name val="游ゴシック"/>
      <family val="3"/>
      <charset val="128"/>
    </font>
    <font>
      <sz val="9"/>
      <color theme="1"/>
      <name val="游ゴシック"/>
      <family val="3"/>
      <charset val="128"/>
    </font>
    <font>
      <b/>
      <u/>
      <sz val="9"/>
      <color indexed="8"/>
      <name val="游ゴシック"/>
      <family val="3"/>
      <charset val="128"/>
    </font>
    <font>
      <sz val="8"/>
      <color indexed="8"/>
      <name val="游ゴシック"/>
      <family val="3"/>
      <charset val="128"/>
    </font>
    <font>
      <sz val="9"/>
      <color indexed="8"/>
      <name val="游ゴシック"/>
      <family val="3"/>
      <charset val="128"/>
    </font>
    <font>
      <sz val="9"/>
      <color rgb="FF0000FF"/>
      <name val="游ゴシック"/>
      <family val="3"/>
      <charset val="128"/>
    </font>
    <font>
      <sz val="6"/>
      <name val="ＭＳ Ｐゴシック"/>
      <family val="3"/>
      <charset val="128"/>
      <scheme val="minor"/>
    </font>
    <font>
      <b/>
      <sz val="8"/>
      <color rgb="FF000000"/>
      <name val="游ゴシック"/>
      <family val="3"/>
      <charset val="128"/>
    </font>
    <font>
      <sz val="9"/>
      <color rgb="FF000000"/>
      <name val="游ゴシック"/>
      <family val="3"/>
      <charset val="128"/>
    </font>
    <font>
      <b/>
      <sz val="9"/>
      <color rgb="FF000000"/>
      <name val="游ゴシック"/>
      <family val="3"/>
      <charset val="128"/>
    </font>
    <font>
      <b/>
      <sz val="9"/>
      <color theme="1"/>
      <name val="游ゴシック"/>
      <family val="3"/>
      <charset val="128"/>
    </font>
    <font>
      <sz val="9"/>
      <color theme="1"/>
      <name val="ＭＳ Ｐゴシック"/>
      <family val="3"/>
      <charset val="128"/>
      <scheme val="minor"/>
    </font>
    <font>
      <b/>
      <sz val="10"/>
      <color theme="1"/>
      <name val="游ゴシック"/>
      <family val="3"/>
      <charset val="128"/>
    </font>
    <font>
      <b/>
      <sz val="11"/>
      <color theme="1"/>
      <name val="游ゴシック"/>
      <family val="3"/>
      <charset val="128"/>
    </font>
    <font>
      <b/>
      <sz val="12"/>
      <name val="HGPｺﾞｼｯｸM"/>
      <family val="3"/>
      <charset val="128"/>
    </font>
    <font>
      <b/>
      <sz val="10.5"/>
      <name val="游ゴシック"/>
      <family val="3"/>
      <charset val="128"/>
    </font>
    <font>
      <sz val="10.5"/>
      <name val="游ゴシック"/>
      <family val="3"/>
      <charset val="128"/>
    </font>
    <font>
      <sz val="6"/>
      <name val="ＭＳ Ｐゴシック"/>
      <family val="2"/>
      <charset val="128"/>
      <scheme val="minor"/>
    </font>
    <font>
      <u/>
      <sz val="11"/>
      <color theme="10"/>
      <name val="ＭＳ Ｐゴシック"/>
      <family val="3"/>
      <charset val="128"/>
    </font>
    <font>
      <b/>
      <sz val="11"/>
      <color theme="0"/>
      <name val="ＭＳ Ｐゴシック"/>
      <family val="2"/>
      <charset val="128"/>
      <scheme val="minor"/>
    </font>
    <font>
      <sz val="11"/>
      <color theme="0"/>
      <name val="ＭＳ Ｐゴシック"/>
      <family val="2"/>
      <charset val="128"/>
      <scheme val="minor"/>
    </font>
    <font>
      <sz val="10"/>
      <name val="HGPｺﾞｼｯｸM"/>
      <family val="3"/>
      <charset val="128"/>
    </font>
    <font>
      <b/>
      <sz val="11"/>
      <color theme="1"/>
      <name val="ＭＳ Ｐゴシック"/>
      <family val="3"/>
      <charset val="128"/>
      <scheme val="minor"/>
    </font>
    <font>
      <b/>
      <sz val="11"/>
      <color rgb="FFFF0000"/>
      <name val="ＭＳ Ｐゴシック"/>
      <family val="3"/>
      <charset val="128"/>
      <scheme val="minor"/>
    </font>
    <font>
      <b/>
      <sz val="14"/>
      <color theme="1"/>
      <name val="ＭＳ Ｐゴシック"/>
      <family val="3"/>
      <charset val="128"/>
      <scheme val="minor"/>
    </font>
    <font>
      <b/>
      <sz val="7"/>
      <name val="HGPｺﾞｼｯｸM"/>
      <family val="3"/>
      <charset val="128"/>
    </font>
    <font>
      <b/>
      <sz val="13"/>
      <color rgb="FFFF0000"/>
      <name val="HGPｺﾞｼｯｸM"/>
      <family val="3"/>
      <charset val="128"/>
    </font>
    <font>
      <b/>
      <sz val="10"/>
      <color rgb="FFFF0000"/>
      <name val="HGPｺﾞｼｯｸM"/>
      <family val="3"/>
      <charset val="128"/>
    </font>
    <font>
      <b/>
      <sz val="10"/>
      <color indexed="10"/>
      <name val="HGPｺﾞｼｯｸM"/>
      <family val="3"/>
      <charset val="128"/>
    </font>
    <font>
      <b/>
      <sz val="10"/>
      <name val="HGPｺﾞｼｯｸM"/>
      <family val="3"/>
      <charset val="128"/>
    </font>
    <font>
      <sz val="16"/>
      <color theme="1"/>
      <name val="ＭＳ Ｐゴシック"/>
      <family val="2"/>
      <charset val="128"/>
      <scheme val="minor"/>
    </font>
    <font>
      <b/>
      <sz val="11"/>
      <name val="ＭＳ Ｐゴシック"/>
      <family val="3"/>
      <charset val="128"/>
      <scheme val="minor"/>
    </font>
    <font>
      <sz val="8"/>
      <color theme="1"/>
      <name val="ＭＳ Ｐゴシック"/>
      <family val="3"/>
      <charset val="128"/>
      <scheme val="minor"/>
    </font>
    <font>
      <b/>
      <sz val="11"/>
      <color theme="0"/>
      <name val="ＭＳ Ｐゴシック"/>
      <family val="3"/>
      <charset val="128"/>
      <scheme val="minor"/>
    </font>
    <font>
      <b/>
      <sz val="12"/>
      <color theme="1"/>
      <name val="ＭＳ Ｐゴシック"/>
      <family val="3"/>
      <charset val="128"/>
      <scheme val="minor"/>
    </font>
    <font>
      <sz val="9"/>
      <color rgb="FFFF0000"/>
      <name val="ＭＳ Ｐゴシック"/>
      <family val="3"/>
      <charset val="128"/>
      <scheme val="minor"/>
    </font>
    <font>
      <sz val="11"/>
      <color theme="0"/>
      <name val="ＭＳ Ｐゴシック"/>
      <family val="3"/>
      <charset val="128"/>
      <scheme val="minor"/>
    </font>
    <font>
      <sz val="10"/>
      <color theme="1"/>
      <name val="ＭＳ Ｐゴシック"/>
      <family val="3"/>
      <charset val="128"/>
      <scheme val="minor"/>
    </font>
    <font>
      <b/>
      <sz val="10"/>
      <color theme="1"/>
      <name val="ＭＳ Ｐゴシック"/>
      <family val="3"/>
      <charset val="128"/>
      <scheme val="minor"/>
    </font>
    <font>
      <b/>
      <sz val="11"/>
      <name val="ＭＳ Ｐゴシック"/>
      <family val="3"/>
      <charset val="128"/>
    </font>
    <font>
      <sz val="10"/>
      <name val="Calibri"/>
      <family val="3"/>
    </font>
    <font>
      <sz val="9"/>
      <name val="ＭＳ Ｐゴシック"/>
      <family val="3"/>
      <charset val="128"/>
    </font>
    <font>
      <sz val="11"/>
      <name val="HGSｺﾞｼｯｸM"/>
      <family val="3"/>
      <charset val="128"/>
    </font>
    <font>
      <sz val="10"/>
      <name val="HGSｺﾞｼｯｸM"/>
      <family val="3"/>
      <charset val="128"/>
    </font>
    <font>
      <sz val="9"/>
      <name val="HGPｺﾞｼｯｸM"/>
      <family val="3"/>
      <charset val="128"/>
    </font>
    <font>
      <sz val="11"/>
      <name val="HGPｺﾞｼｯｸM"/>
      <family val="3"/>
      <charset val="128"/>
    </font>
    <font>
      <sz val="10"/>
      <color theme="1"/>
      <name val="ＭＳ Ｐゴシック"/>
      <family val="3"/>
      <charset val="128"/>
    </font>
    <font>
      <sz val="10"/>
      <color theme="1"/>
      <name val="ＭＳ Ｐゴシック"/>
      <family val="2"/>
      <charset val="128"/>
      <scheme val="minor"/>
    </font>
    <font>
      <u/>
      <sz val="9"/>
      <name val="游ゴシック"/>
      <family val="3"/>
      <charset val="128"/>
    </font>
  </fonts>
  <fills count="14">
    <fill>
      <patternFill patternType="none"/>
    </fill>
    <fill>
      <patternFill patternType="gray125"/>
    </fill>
    <fill>
      <patternFill patternType="solid">
        <fgColor indexed="9"/>
        <bgColor indexed="64"/>
      </patternFill>
    </fill>
    <fill>
      <patternFill patternType="solid">
        <fgColor theme="0" tint="-0.14999847407452621"/>
        <bgColor indexed="64"/>
      </patternFill>
    </fill>
    <fill>
      <patternFill patternType="solid">
        <fgColor rgb="FFD9D9D9"/>
        <bgColor indexed="64"/>
      </patternFill>
    </fill>
    <fill>
      <patternFill patternType="solid">
        <fgColor rgb="FFDEFEFD"/>
        <bgColor indexed="64"/>
      </patternFill>
    </fill>
    <fill>
      <patternFill patternType="solid">
        <fgColor theme="0" tint="-4.9989318521683403E-2"/>
        <bgColor indexed="64"/>
      </patternFill>
    </fill>
    <fill>
      <patternFill patternType="solid">
        <fgColor rgb="FF92D050"/>
        <bgColor indexed="64"/>
      </patternFill>
    </fill>
    <fill>
      <patternFill patternType="solid">
        <fgColor theme="7" tint="0.79998168889431442"/>
        <bgColor indexed="64"/>
      </patternFill>
    </fill>
    <fill>
      <patternFill patternType="solid">
        <fgColor theme="0"/>
        <bgColor indexed="64"/>
      </patternFill>
    </fill>
    <fill>
      <patternFill patternType="solid">
        <fgColor rgb="FFFFF2CC"/>
        <bgColor indexed="64"/>
      </patternFill>
    </fill>
    <fill>
      <patternFill patternType="solid">
        <fgColor rgb="FFFFFF00"/>
        <bgColor indexed="64"/>
      </patternFill>
    </fill>
    <fill>
      <patternFill patternType="solid">
        <fgColor theme="0" tint="-0.14996795556505021"/>
        <bgColor indexed="64"/>
      </patternFill>
    </fill>
    <fill>
      <patternFill patternType="solid">
        <fgColor rgb="FFFFCCFF"/>
        <bgColor indexed="64"/>
      </patternFill>
    </fill>
  </fills>
  <borders count="227">
    <border>
      <left/>
      <right/>
      <top/>
      <bottom/>
      <diagonal/>
    </border>
    <border>
      <left style="medium">
        <color indexed="64"/>
      </left>
      <right style="thin">
        <color indexed="64"/>
      </right>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medium">
        <color indexed="64"/>
      </top>
      <bottom/>
      <diagonal/>
    </border>
    <border>
      <left style="thin">
        <color indexed="64"/>
      </left>
      <right/>
      <top style="hair">
        <color indexed="64"/>
      </top>
      <bottom style="medium">
        <color indexed="64"/>
      </bottom>
      <diagonal/>
    </border>
    <border>
      <left style="hair">
        <color indexed="64"/>
      </left>
      <right/>
      <top style="hair">
        <color indexed="64"/>
      </top>
      <bottom style="medium">
        <color indexed="64"/>
      </bottom>
      <diagonal/>
    </border>
    <border>
      <left style="thin">
        <color indexed="64"/>
      </left>
      <right/>
      <top style="medium">
        <color indexed="64"/>
      </top>
      <bottom style="medium">
        <color indexed="64"/>
      </bottom>
      <diagonal/>
    </border>
    <border>
      <left style="thin">
        <color indexed="64"/>
      </left>
      <right/>
      <top/>
      <bottom/>
      <diagonal/>
    </border>
    <border>
      <left/>
      <right style="medium">
        <color indexed="64"/>
      </right>
      <top/>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hair">
        <color indexed="64"/>
      </right>
      <top/>
      <bottom style="thin">
        <color indexed="64"/>
      </bottom>
      <diagonal/>
    </border>
    <border>
      <left style="thin">
        <color indexed="64"/>
      </left>
      <right/>
      <top/>
      <bottom style="medium">
        <color indexed="64"/>
      </bottom>
      <diagonal/>
    </border>
    <border>
      <left/>
      <right/>
      <top/>
      <bottom style="medium">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hair">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style="thin">
        <color indexed="64"/>
      </top>
      <bottom style="hair">
        <color indexed="64"/>
      </bottom>
      <diagonal/>
    </border>
    <border>
      <left style="medium">
        <color indexed="64"/>
      </left>
      <right/>
      <top/>
      <bottom/>
      <diagonal/>
    </border>
    <border>
      <left/>
      <right style="thin">
        <color indexed="64"/>
      </right>
      <top/>
      <bottom/>
      <diagonal/>
    </border>
    <border>
      <left/>
      <right style="thin">
        <color indexed="64"/>
      </right>
      <top style="hair">
        <color indexed="64"/>
      </top>
      <bottom style="hair">
        <color indexed="64"/>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medium">
        <color indexed="64"/>
      </left>
      <right style="thin">
        <color indexed="64"/>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top/>
      <bottom style="hair">
        <color indexed="64"/>
      </bottom>
      <diagonal/>
    </border>
    <border>
      <left/>
      <right style="medium">
        <color indexed="64"/>
      </right>
      <top/>
      <bottom style="hair">
        <color indexed="64"/>
      </bottom>
      <diagonal/>
    </border>
    <border>
      <left style="medium">
        <color indexed="64"/>
      </left>
      <right/>
      <top style="medium">
        <color indexed="64"/>
      </top>
      <bottom style="thin">
        <color indexed="64"/>
      </bottom>
      <diagonal/>
    </border>
    <border>
      <left style="double">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top style="thin">
        <color indexed="64"/>
      </top>
      <bottom style="medium">
        <color indexed="64"/>
      </bottom>
      <diagonal/>
    </border>
    <border>
      <left style="double">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medium">
        <color indexed="64"/>
      </right>
      <top/>
      <bottom style="hair">
        <color indexed="64"/>
      </bottom>
      <diagonal/>
    </border>
    <border>
      <left style="medium">
        <color indexed="64"/>
      </left>
      <right style="double">
        <color indexed="64"/>
      </right>
      <top style="medium">
        <color indexed="64"/>
      </top>
      <bottom/>
      <diagonal/>
    </border>
    <border>
      <left style="double">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double">
        <color indexed="64"/>
      </right>
      <top/>
      <bottom style="medium">
        <color indexed="64"/>
      </bottom>
      <diagonal/>
    </border>
    <border>
      <left style="double">
        <color indexed="64"/>
      </left>
      <right/>
      <top/>
      <bottom style="medium">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hair">
        <color indexed="64"/>
      </left>
      <right/>
      <top style="medium">
        <color indexed="64"/>
      </top>
      <bottom style="hair">
        <color indexed="64"/>
      </bottom>
      <diagonal/>
    </border>
    <border>
      <left style="thin">
        <color indexed="64"/>
      </left>
      <right style="hair">
        <color indexed="64"/>
      </right>
      <top/>
      <bottom style="hair">
        <color indexed="64"/>
      </bottom>
      <diagonal/>
    </border>
    <border>
      <left style="hair">
        <color indexed="64"/>
      </left>
      <right/>
      <top/>
      <bottom style="hair">
        <color indexed="64"/>
      </bottom>
      <diagonal/>
    </border>
    <border>
      <left style="medium">
        <color indexed="64"/>
      </left>
      <right style="double">
        <color indexed="64"/>
      </right>
      <top/>
      <bottom/>
      <diagonal/>
    </border>
    <border>
      <left style="double">
        <color indexed="64"/>
      </left>
      <right style="hair">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hair">
        <color indexed="64"/>
      </right>
      <top style="hair">
        <color indexed="64"/>
      </top>
      <bottom style="medium">
        <color indexed="64"/>
      </bottom>
      <diagonal/>
    </border>
    <border>
      <left style="medium">
        <color indexed="64"/>
      </left>
      <right style="thin">
        <color indexed="64"/>
      </right>
      <top style="medium">
        <color indexed="64"/>
      </top>
      <bottom/>
      <diagonal/>
    </border>
    <border>
      <left/>
      <right style="thin">
        <color indexed="64"/>
      </right>
      <top/>
      <bottom style="hair">
        <color indexed="64"/>
      </bottom>
      <diagonal/>
    </border>
    <border>
      <left/>
      <right style="thin">
        <color indexed="64"/>
      </right>
      <top style="hair">
        <color indexed="64"/>
      </top>
      <bottom/>
      <diagonal/>
    </border>
    <border>
      <left style="thin">
        <color indexed="64"/>
      </left>
      <right style="medium">
        <color indexed="64"/>
      </right>
      <top style="thin">
        <color indexed="64"/>
      </top>
      <bottom/>
      <diagonal/>
    </border>
    <border>
      <left style="thin">
        <color indexed="64"/>
      </left>
      <right/>
      <top/>
      <bottom style="hair">
        <color indexed="64"/>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style="medium">
        <color indexed="64"/>
      </right>
      <top/>
      <bottom style="medium">
        <color indexed="64"/>
      </bottom>
      <diagonal/>
    </border>
    <border>
      <left style="medium">
        <color indexed="64"/>
      </left>
      <right style="hair">
        <color indexed="64"/>
      </right>
      <top style="medium">
        <color indexed="64"/>
      </top>
      <bottom style="thin">
        <color auto="1"/>
      </bottom>
      <diagonal/>
    </border>
    <border>
      <left style="hair">
        <color indexed="64"/>
      </left>
      <right style="hair">
        <color indexed="64"/>
      </right>
      <top style="medium">
        <color indexed="64"/>
      </top>
      <bottom style="thin">
        <color auto="1"/>
      </bottom>
      <diagonal/>
    </border>
    <border>
      <left style="hair">
        <color indexed="64"/>
      </left>
      <right style="medium">
        <color indexed="64"/>
      </right>
      <top style="medium">
        <color indexed="64"/>
      </top>
      <bottom style="thin">
        <color auto="1"/>
      </bottom>
      <diagonal/>
    </border>
    <border>
      <left style="medium">
        <color indexed="64"/>
      </left>
      <right style="thin">
        <color indexed="64"/>
      </right>
      <top style="thin">
        <color indexed="64"/>
      </top>
      <bottom style="thin">
        <color indexed="64"/>
      </bottom>
      <diagonal/>
    </border>
    <border>
      <left style="thin">
        <color auto="1"/>
      </left>
      <right style="thin">
        <color auto="1"/>
      </right>
      <top style="thin">
        <color auto="1"/>
      </top>
      <bottom style="hair">
        <color auto="1"/>
      </bottom>
      <diagonal/>
    </border>
    <border>
      <left style="thin">
        <color auto="1"/>
      </left>
      <right style="thin">
        <color auto="1"/>
      </right>
      <top style="thin">
        <color auto="1"/>
      </top>
      <bottom style="thin">
        <color auto="1"/>
      </bottom>
      <diagonal/>
    </border>
    <border>
      <left style="thin">
        <color auto="1"/>
      </left>
      <right style="thin">
        <color auto="1"/>
      </right>
      <top style="hair">
        <color auto="1"/>
      </top>
      <bottom style="thin">
        <color auto="1"/>
      </bottom>
      <diagonal/>
    </border>
    <border>
      <left style="medium">
        <color indexed="64"/>
      </left>
      <right style="thin">
        <color auto="1"/>
      </right>
      <top style="thin">
        <color auto="1"/>
      </top>
      <bottom style="medium">
        <color indexed="64"/>
      </bottom>
      <diagonal/>
    </border>
    <border>
      <left style="thin">
        <color indexed="64"/>
      </left>
      <right style="thin">
        <color indexed="64"/>
      </right>
      <top style="hair">
        <color indexed="64"/>
      </top>
      <bottom style="medium">
        <color indexed="64"/>
      </bottom>
      <diagonal/>
    </border>
    <border>
      <left style="thin">
        <color auto="1"/>
      </left>
      <right style="thin">
        <color auto="1"/>
      </right>
      <top style="thin">
        <color auto="1"/>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hair">
        <color indexed="64"/>
      </left>
      <right/>
      <top/>
      <bottom/>
      <diagonal/>
    </border>
    <border>
      <left style="dotted">
        <color indexed="64"/>
      </left>
      <right style="dotted">
        <color indexed="64"/>
      </right>
      <top style="thin">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style="hair">
        <color indexed="64"/>
      </top>
      <bottom/>
      <diagonal/>
    </border>
    <border>
      <left style="dotted">
        <color indexed="64"/>
      </left>
      <right/>
      <top style="hair">
        <color indexed="64"/>
      </top>
      <bottom style="hair">
        <color indexed="64"/>
      </bottom>
      <diagonal/>
    </border>
    <border>
      <left style="medium">
        <color indexed="64"/>
      </left>
      <right style="thin">
        <color indexed="64"/>
      </right>
      <top style="hair">
        <color indexed="64"/>
      </top>
      <bottom/>
      <diagonal/>
    </border>
    <border>
      <left style="dotted">
        <color indexed="64"/>
      </left>
      <right/>
      <top style="hair">
        <color indexed="64"/>
      </top>
      <bottom style="medium">
        <color indexed="64"/>
      </bottom>
      <diagonal/>
    </border>
    <border>
      <left style="medium">
        <color indexed="64"/>
      </left>
      <right style="thin">
        <color indexed="64"/>
      </right>
      <top style="hair">
        <color indexed="64"/>
      </top>
      <bottom style="thin">
        <color indexed="64"/>
      </bottom>
      <diagonal/>
    </border>
    <border>
      <left style="dotted">
        <color indexed="64"/>
      </left>
      <right/>
      <top style="medium">
        <color indexed="64"/>
      </top>
      <bottom style="medium">
        <color indexed="64"/>
      </bottom>
      <diagonal/>
    </border>
    <border>
      <left style="medium">
        <color rgb="FFFF0000"/>
      </left>
      <right style="medium">
        <color rgb="FFFF0000"/>
      </right>
      <top style="medium">
        <color rgb="FFFF0000"/>
      </top>
      <bottom style="medium">
        <color rgb="FFFF0000"/>
      </bottom>
      <diagonal/>
    </border>
    <border>
      <left style="medium">
        <color indexed="64"/>
      </left>
      <right style="medium">
        <color indexed="64"/>
      </right>
      <top style="medium">
        <color indexed="64"/>
      </top>
      <bottom style="medium">
        <color indexed="64"/>
      </bottom>
      <diagonal/>
    </border>
    <border>
      <left style="medium">
        <color indexed="64"/>
      </left>
      <right style="thin">
        <color rgb="FF000000"/>
      </right>
      <top style="hair">
        <color indexed="64"/>
      </top>
      <bottom/>
      <diagonal/>
    </border>
    <border>
      <left style="dotted">
        <color indexed="64"/>
      </left>
      <right style="medium">
        <color indexed="64"/>
      </right>
      <top style="hair">
        <color indexed="64"/>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rgb="FF000000"/>
      </right>
      <top style="hair">
        <color indexed="64"/>
      </top>
      <bottom style="thin">
        <color indexed="64"/>
      </bottom>
      <diagonal/>
    </border>
    <border>
      <left style="dotted">
        <color indexed="64"/>
      </left>
      <right style="medium">
        <color indexed="64"/>
      </right>
      <top style="thin">
        <color indexed="64"/>
      </top>
      <bottom/>
      <diagonal/>
    </border>
    <border>
      <left style="dotted">
        <color indexed="64"/>
      </left>
      <right/>
      <top style="hair">
        <color indexed="64"/>
      </top>
      <bottom style="thin">
        <color indexed="64"/>
      </bottom>
      <diagonal/>
    </border>
    <border>
      <left style="dotted">
        <color rgb="FF000000"/>
      </left>
      <right/>
      <top style="dotted">
        <color rgb="FF000000"/>
      </top>
      <bottom style="dotted">
        <color rgb="FF000000"/>
      </bottom>
      <diagonal/>
    </border>
    <border>
      <left/>
      <right/>
      <top style="dotted">
        <color rgb="FF000000"/>
      </top>
      <bottom style="dotted">
        <color rgb="FF000000"/>
      </bottom>
      <diagonal/>
    </border>
    <border>
      <left/>
      <right style="dotted">
        <color rgb="FF000000"/>
      </right>
      <top style="dotted">
        <color rgb="FF000000"/>
      </top>
      <bottom style="dotted">
        <color rgb="FF000000"/>
      </bottom>
      <diagonal/>
    </border>
    <border>
      <left/>
      <right style="medium">
        <color indexed="64"/>
      </right>
      <top style="dotted">
        <color rgb="FF000000"/>
      </top>
      <bottom style="dotted">
        <color rgb="FF000000"/>
      </bottom>
      <diagonal/>
    </border>
    <border>
      <left style="dotted">
        <color rgb="FF000000"/>
      </left>
      <right/>
      <top style="dotted">
        <color rgb="FF000000"/>
      </top>
      <bottom style="thin">
        <color indexed="64"/>
      </bottom>
      <diagonal/>
    </border>
    <border>
      <left/>
      <right/>
      <top style="dotted">
        <color rgb="FF000000"/>
      </top>
      <bottom style="thin">
        <color indexed="64"/>
      </bottom>
      <diagonal/>
    </border>
    <border>
      <left/>
      <right style="medium">
        <color indexed="64"/>
      </right>
      <top style="dotted">
        <color rgb="FF000000"/>
      </top>
      <bottom style="thin">
        <color indexed="64"/>
      </bottom>
      <diagonal/>
    </border>
    <border>
      <left style="thin">
        <color indexed="64"/>
      </left>
      <right style="dotted">
        <color rgb="FF000000"/>
      </right>
      <top style="hair">
        <color indexed="64"/>
      </top>
      <bottom style="thin">
        <color indexed="64"/>
      </bottom>
      <diagonal/>
    </border>
    <border>
      <left/>
      <right style="dotted">
        <color rgb="FF000000"/>
      </right>
      <top style="dotted">
        <color rgb="FF000000"/>
      </top>
      <bottom style="thin">
        <color indexed="64"/>
      </bottom>
      <diagonal/>
    </border>
    <border>
      <left style="dotted">
        <color indexed="64"/>
      </left>
      <right/>
      <top style="thin">
        <color indexed="64"/>
      </top>
      <bottom style="dotted">
        <color rgb="FF000000"/>
      </bottom>
      <diagonal/>
    </border>
    <border>
      <left/>
      <right/>
      <top style="thin">
        <color indexed="64"/>
      </top>
      <bottom style="dotted">
        <color rgb="FF000000"/>
      </bottom>
      <diagonal/>
    </border>
    <border>
      <left/>
      <right style="medium">
        <color indexed="64"/>
      </right>
      <top style="thin">
        <color indexed="64"/>
      </top>
      <bottom style="dotted">
        <color rgb="FF000000"/>
      </bottom>
      <diagonal/>
    </border>
    <border>
      <left/>
      <right style="dotted">
        <color indexed="64"/>
      </right>
      <top style="thin">
        <color indexed="64"/>
      </top>
      <bottom style="dotted">
        <color rgb="FF000000"/>
      </bottom>
      <diagonal/>
    </border>
    <border>
      <left style="dotted">
        <color indexed="64"/>
      </left>
      <right/>
      <top style="dotted">
        <color indexed="64"/>
      </top>
      <bottom/>
      <diagonal/>
    </border>
    <border>
      <left style="thin">
        <color auto="1"/>
      </left>
      <right/>
      <top style="dotted">
        <color indexed="64"/>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hair">
        <color auto="1"/>
      </top>
      <bottom style="hair">
        <color auto="1"/>
      </bottom>
      <diagonal/>
    </border>
    <border>
      <left style="thin">
        <color indexed="64"/>
      </left>
      <right style="thin">
        <color indexed="64"/>
      </right>
      <top/>
      <bottom style="thin">
        <color indexed="64"/>
      </bottom>
      <diagonal/>
    </border>
    <border>
      <left/>
      <right style="dotted">
        <color indexed="64"/>
      </right>
      <top style="hair">
        <color indexed="64"/>
      </top>
      <bottom style="hair">
        <color indexed="64"/>
      </bottom>
      <diagonal/>
    </border>
    <border>
      <left style="dotted">
        <color indexed="64"/>
      </left>
      <right/>
      <top/>
      <bottom style="hair">
        <color indexed="64"/>
      </bottom>
      <diagonal/>
    </border>
    <border>
      <left style="thin">
        <color indexed="64"/>
      </left>
      <right style="thin">
        <color indexed="64"/>
      </right>
      <top/>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top style="thin">
        <color indexed="64"/>
      </top>
      <bottom style="dotted">
        <color indexed="64"/>
      </bottom>
      <diagonal/>
    </border>
    <border>
      <left style="thin">
        <color indexed="64"/>
      </left>
      <right/>
      <top style="thin">
        <color indexed="64"/>
      </top>
      <bottom style="dotted">
        <color indexed="64"/>
      </bottom>
      <diagonal/>
    </border>
    <border>
      <left/>
      <right style="dotted">
        <color indexed="64"/>
      </right>
      <top/>
      <bottom style="hair">
        <color indexed="64"/>
      </bottom>
      <diagonal/>
    </border>
    <border>
      <left/>
      <right style="hair">
        <color indexed="64"/>
      </right>
      <top style="thin">
        <color indexed="64"/>
      </top>
      <bottom style="dotted">
        <color indexed="64"/>
      </bottom>
      <diagonal/>
    </border>
    <border>
      <left style="hair">
        <color indexed="64"/>
      </left>
      <right/>
      <top style="thin">
        <color indexed="64"/>
      </top>
      <bottom style="dotted">
        <color indexed="64"/>
      </bottom>
      <diagonal/>
    </border>
    <border>
      <left style="hair">
        <color indexed="64"/>
      </left>
      <right style="hair">
        <color indexed="64"/>
      </right>
      <top style="thin">
        <color indexed="64"/>
      </top>
      <bottom style="dotted">
        <color indexed="64"/>
      </bottom>
      <diagonal/>
    </border>
    <border>
      <left style="dotted">
        <color indexed="64"/>
      </left>
      <right style="medium">
        <color indexed="64"/>
      </right>
      <top style="thin">
        <color indexed="64"/>
      </top>
      <bottom style="dotted">
        <color indexed="64"/>
      </bottom>
      <diagonal/>
    </border>
    <border>
      <left style="medium">
        <color indexed="64"/>
      </left>
      <right style="thin">
        <color indexed="64"/>
      </right>
      <top style="dotted">
        <color indexed="64"/>
      </top>
      <bottom style="hair">
        <color indexed="64"/>
      </bottom>
      <diagonal/>
    </border>
    <border>
      <left style="thin">
        <color indexed="64"/>
      </left>
      <right style="dotted">
        <color rgb="FF000000"/>
      </right>
      <top style="dotted">
        <color indexed="64"/>
      </top>
      <bottom style="hair">
        <color indexed="64"/>
      </bottom>
      <diagonal/>
    </border>
    <border>
      <left style="thin">
        <color indexed="64"/>
      </left>
      <right style="dotted">
        <color indexed="64"/>
      </right>
      <top style="medium">
        <color indexed="64"/>
      </top>
      <bottom style="dotted">
        <color indexed="64"/>
      </bottom>
      <diagonal/>
    </border>
    <border>
      <left style="dotted">
        <color indexed="64"/>
      </left>
      <right style="dotted">
        <color indexed="64"/>
      </right>
      <top style="medium">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thin">
        <color indexed="64"/>
      </left>
      <right style="dotted">
        <color indexed="64"/>
      </right>
      <top style="dotted">
        <color indexed="64"/>
      </top>
      <bottom style="medium">
        <color indexed="64"/>
      </bottom>
      <diagonal/>
    </border>
    <border>
      <left style="dotted">
        <color indexed="64"/>
      </left>
      <right style="dotted">
        <color indexed="64"/>
      </right>
      <top style="dotted">
        <color indexed="64"/>
      </top>
      <bottom style="medium">
        <color indexed="64"/>
      </bottom>
      <diagonal/>
    </border>
    <border>
      <left style="dotted">
        <color indexed="64"/>
      </left>
      <right style="medium">
        <color indexed="64"/>
      </right>
      <top style="medium">
        <color indexed="64"/>
      </top>
      <bottom style="dotted">
        <color indexed="64"/>
      </bottom>
      <diagonal/>
    </border>
    <border>
      <left style="dotted">
        <color indexed="64"/>
      </left>
      <right style="medium">
        <color indexed="64"/>
      </right>
      <top style="dotted">
        <color indexed="64"/>
      </top>
      <bottom style="dotted">
        <color indexed="64"/>
      </bottom>
      <diagonal/>
    </border>
    <border>
      <left style="dotted">
        <color indexed="64"/>
      </left>
      <right style="medium">
        <color indexed="64"/>
      </right>
      <top style="dotted">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dotted">
        <color indexed="64"/>
      </right>
      <top/>
      <bottom style="medium">
        <color indexed="64"/>
      </bottom>
      <diagonal/>
    </border>
    <border>
      <left style="dotted">
        <color indexed="64"/>
      </left>
      <right style="thin">
        <color auto="1"/>
      </right>
      <top/>
      <bottom style="medium">
        <color indexed="64"/>
      </bottom>
      <diagonal/>
    </border>
    <border>
      <left style="thin">
        <color indexed="64"/>
      </left>
      <right style="medium">
        <color indexed="64"/>
      </right>
      <top/>
      <bottom style="thin">
        <color indexed="64"/>
      </bottom>
      <diagonal/>
    </border>
    <border>
      <left style="thin">
        <color indexed="64"/>
      </left>
      <right style="dotted">
        <color indexed="64"/>
      </right>
      <top style="medium">
        <color indexed="64"/>
      </top>
      <bottom style="thin">
        <color indexed="64"/>
      </bottom>
      <diagonal/>
    </border>
    <border>
      <left style="medium">
        <color indexed="64"/>
      </left>
      <right style="thin">
        <color auto="1"/>
      </right>
      <top style="medium">
        <color indexed="64"/>
      </top>
      <bottom style="dotted">
        <color indexed="64"/>
      </bottom>
      <diagonal/>
    </border>
    <border>
      <left style="medium">
        <color indexed="64"/>
      </left>
      <right style="thin">
        <color indexed="64"/>
      </right>
      <top style="dotted">
        <color indexed="64"/>
      </top>
      <bottom style="dotted">
        <color indexed="64"/>
      </bottom>
      <diagonal/>
    </border>
    <border>
      <left/>
      <right style="dotted">
        <color indexed="64"/>
      </right>
      <top style="medium">
        <color indexed="64"/>
      </top>
      <bottom style="dotted">
        <color indexed="64"/>
      </bottom>
      <diagonal/>
    </border>
    <border>
      <left/>
      <right style="dotted">
        <color indexed="64"/>
      </right>
      <top style="dotted">
        <color indexed="64"/>
      </top>
      <bottom style="dotted">
        <color indexed="64"/>
      </bottom>
      <diagonal/>
    </border>
    <border>
      <left/>
      <right style="dotted">
        <color indexed="64"/>
      </right>
      <top style="dotted">
        <color indexed="64"/>
      </top>
      <bottom style="medium">
        <color indexed="64"/>
      </bottom>
      <diagonal/>
    </border>
    <border>
      <left style="medium">
        <color indexed="64"/>
      </left>
      <right style="thin">
        <color indexed="64"/>
      </right>
      <top style="dotted">
        <color indexed="64"/>
      </top>
      <bottom style="medium">
        <color indexed="64"/>
      </bottom>
      <diagonal/>
    </border>
    <border>
      <left style="thin">
        <color indexed="64"/>
      </left>
      <right style="dotted">
        <color indexed="64"/>
      </right>
      <top/>
      <bottom style="dotted">
        <color indexed="64"/>
      </bottom>
      <diagonal/>
    </border>
    <border>
      <left style="dotted">
        <color indexed="64"/>
      </left>
      <right/>
      <top/>
      <bottom style="dotted">
        <color indexed="64"/>
      </bottom>
      <diagonal/>
    </border>
    <border>
      <left/>
      <right style="dotted">
        <color indexed="64"/>
      </right>
      <top style="thin">
        <color indexed="64"/>
      </top>
      <bottom style="thin">
        <color indexed="64"/>
      </bottom>
      <diagonal/>
    </border>
    <border>
      <left style="dotted">
        <color indexed="64"/>
      </left>
      <right style="medium">
        <color indexed="64"/>
      </right>
      <top style="thin">
        <color indexed="64"/>
      </top>
      <bottom style="thin">
        <color indexed="64"/>
      </bottom>
      <diagonal/>
    </border>
    <border>
      <left style="dotted">
        <color indexed="64"/>
      </left>
      <right style="medium">
        <color indexed="64"/>
      </right>
      <top/>
      <bottom/>
      <diagonal/>
    </border>
    <border>
      <left style="dotted">
        <color rgb="FF000000"/>
      </left>
      <right style="dotted">
        <color indexed="64"/>
      </right>
      <top style="thin">
        <color indexed="64"/>
      </top>
      <bottom style="hair">
        <color indexed="64"/>
      </bottom>
      <diagonal/>
    </border>
    <border>
      <left style="dotted">
        <color indexed="64"/>
      </left>
      <right/>
      <top style="thin">
        <color indexed="64"/>
      </top>
      <bottom style="hair">
        <color indexed="64"/>
      </bottom>
      <diagonal/>
    </border>
    <border>
      <left style="dotted">
        <color indexed="64"/>
      </left>
      <right style="dotted">
        <color indexed="64"/>
      </right>
      <top style="thin">
        <color indexed="64"/>
      </top>
      <bottom style="hair">
        <color indexed="64"/>
      </bottom>
      <diagonal/>
    </border>
    <border>
      <left style="dotted">
        <color indexed="64"/>
      </left>
      <right style="medium">
        <color indexed="64"/>
      </right>
      <top style="thin">
        <color indexed="64"/>
      </top>
      <bottom style="hair">
        <color indexed="64"/>
      </bottom>
      <diagonal/>
    </border>
    <border>
      <left style="medium">
        <color indexed="64"/>
      </left>
      <right style="thin">
        <color rgb="FF000000"/>
      </right>
      <top style="thin">
        <color indexed="64"/>
      </top>
      <bottom style="hair">
        <color indexed="64"/>
      </bottom>
      <diagonal/>
    </border>
    <border>
      <left style="dotted">
        <color indexed="64"/>
      </left>
      <right style="dotted">
        <color indexed="64"/>
      </right>
      <top style="hair">
        <color indexed="64"/>
      </top>
      <bottom/>
      <diagonal/>
    </border>
    <border>
      <left style="thin">
        <color indexed="64"/>
      </left>
      <right style="hair">
        <color indexed="64"/>
      </right>
      <top style="hair">
        <color indexed="64"/>
      </top>
      <bottom/>
      <diagonal/>
    </border>
    <border>
      <left style="dotted">
        <color indexed="64"/>
      </left>
      <right/>
      <top style="thin">
        <color indexed="64"/>
      </top>
      <bottom style="thin">
        <color indexed="64"/>
      </bottom>
      <diagonal/>
    </border>
    <border>
      <left/>
      <right style="dotted">
        <color indexed="64"/>
      </right>
      <top style="thin">
        <color indexed="64"/>
      </top>
      <bottom style="dotted">
        <color indexed="64"/>
      </bottom>
      <diagonal/>
    </border>
    <border>
      <left/>
      <right style="dotted">
        <color rgb="FF000000"/>
      </right>
      <top style="dotted">
        <color rgb="FF000000"/>
      </top>
      <bottom/>
      <diagonal/>
    </border>
    <border>
      <left/>
      <right style="dotted">
        <color rgb="FF000000"/>
      </right>
      <top/>
      <bottom/>
      <diagonal/>
    </border>
    <border>
      <left style="dotted">
        <color indexed="64"/>
      </left>
      <right style="dotted">
        <color indexed="64"/>
      </right>
      <top style="dotted">
        <color indexed="64"/>
      </top>
      <bottom style="thin">
        <color indexed="64"/>
      </bottom>
      <diagonal/>
    </border>
    <border>
      <left/>
      <right style="dotted">
        <color rgb="FF000000"/>
      </right>
      <top/>
      <bottom style="thin">
        <color indexed="64"/>
      </bottom>
      <diagonal/>
    </border>
    <border>
      <left style="dotted">
        <color indexed="64"/>
      </left>
      <right style="medium">
        <color indexed="64"/>
      </right>
      <top style="hair">
        <color indexed="64"/>
      </top>
      <bottom style="thin">
        <color indexed="64"/>
      </bottom>
      <diagonal/>
    </border>
    <border>
      <left/>
      <right style="dotted">
        <color rgb="FF000000"/>
      </right>
      <top style="thin">
        <color indexed="64"/>
      </top>
      <bottom/>
      <diagonal/>
    </border>
    <border>
      <left style="dotted">
        <color rgb="FF000000"/>
      </left>
      <right/>
      <top style="thin">
        <color indexed="64"/>
      </top>
      <bottom style="dotted">
        <color rgb="FF000000"/>
      </bottom>
      <diagonal/>
    </border>
    <border>
      <left style="medium">
        <color indexed="64"/>
      </left>
      <right style="thin">
        <color rgb="FF000000"/>
      </right>
      <top style="thin">
        <color indexed="64"/>
      </top>
      <bottom/>
      <diagonal/>
    </border>
    <border>
      <left style="dotted">
        <color rgb="FF000000"/>
      </left>
      <right/>
      <top/>
      <bottom style="dotted">
        <color rgb="FF000000"/>
      </bottom>
      <diagonal/>
    </border>
    <border>
      <left/>
      <right/>
      <top/>
      <bottom style="dotted">
        <color rgb="FF000000"/>
      </bottom>
      <diagonal/>
    </border>
    <border>
      <left style="dotted">
        <color indexed="64"/>
      </left>
      <right style="dotted">
        <color indexed="64"/>
      </right>
      <top/>
      <bottom style="dotted">
        <color indexed="64"/>
      </bottom>
      <diagonal/>
    </border>
    <border>
      <left style="medium">
        <color indexed="64"/>
      </left>
      <right style="thin">
        <color rgb="FF000000"/>
      </right>
      <top/>
      <bottom style="thin">
        <color indexed="64"/>
      </bottom>
      <diagonal/>
    </border>
    <border>
      <left/>
      <right style="medium">
        <color rgb="FFFF0000"/>
      </right>
      <top style="thin">
        <color auto="1"/>
      </top>
      <bottom style="thin">
        <color auto="1"/>
      </bottom>
      <diagonal/>
    </border>
    <border>
      <left style="dotted">
        <color indexed="64"/>
      </left>
      <right/>
      <top style="medium">
        <color indexed="64"/>
      </top>
      <bottom style="thin">
        <color indexed="64"/>
      </bottom>
      <diagonal/>
    </border>
    <border>
      <left style="medium">
        <color indexed="64"/>
      </left>
      <right style="dotted">
        <color indexed="64"/>
      </right>
      <top style="thin">
        <color indexed="64"/>
      </top>
      <bottom style="thin">
        <color indexed="64"/>
      </bottom>
      <diagonal/>
    </border>
    <border>
      <left style="medium">
        <color indexed="64"/>
      </left>
      <right style="dotted">
        <color indexed="64"/>
      </right>
      <top style="thin">
        <color indexed="64"/>
      </top>
      <bottom style="hair">
        <color indexed="64"/>
      </bottom>
      <diagonal/>
    </border>
  </borders>
  <cellStyleXfs count="10">
    <xf numFmtId="0" fontId="0" fillId="0" borderId="0">
      <alignment vertical="center"/>
    </xf>
    <xf numFmtId="38" fontId="5" fillId="0" borderId="0" applyFont="0" applyFill="0" applyBorder="0" applyAlignment="0" applyProtection="0">
      <alignment vertical="center"/>
    </xf>
    <xf numFmtId="0" fontId="16" fillId="0" borderId="0">
      <alignment vertical="center"/>
    </xf>
    <xf numFmtId="38" fontId="5" fillId="0" borderId="0" applyFont="0" applyFill="0" applyBorder="0" applyAlignment="0" applyProtection="0">
      <alignment vertical="center"/>
    </xf>
    <xf numFmtId="0" fontId="40" fillId="0" borderId="0" applyNumberFormat="0" applyFill="0" applyBorder="0" applyAlignment="0" applyProtection="0">
      <alignment vertical="center"/>
    </xf>
    <xf numFmtId="38" fontId="4" fillId="0" borderId="0" applyFont="0" applyFill="0" applyBorder="0" applyAlignment="0" applyProtection="0">
      <alignment vertical="center"/>
    </xf>
    <xf numFmtId="0" fontId="4" fillId="0" borderId="0">
      <alignment vertical="center"/>
    </xf>
    <xf numFmtId="9" fontId="4" fillId="0" borderId="0" applyFont="0" applyFill="0" applyBorder="0" applyAlignment="0" applyProtection="0">
      <alignment vertical="center"/>
    </xf>
    <xf numFmtId="0" fontId="1" fillId="0" borderId="0">
      <alignment vertical="center"/>
    </xf>
    <xf numFmtId="0" fontId="5" fillId="0" borderId="0">
      <alignment vertical="center"/>
    </xf>
  </cellStyleXfs>
  <cellXfs count="755">
    <xf numFmtId="0" fontId="0" fillId="0" borderId="0" xfId="0">
      <alignment vertical="center"/>
    </xf>
    <xf numFmtId="38" fontId="13" fillId="0" borderId="0" xfId="1" applyFont="1">
      <alignment vertical="center"/>
    </xf>
    <xf numFmtId="38" fontId="9" fillId="0" borderId="0" xfId="1" applyFont="1">
      <alignment vertical="center"/>
    </xf>
    <xf numFmtId="38" fontId="9" fillId="0" borderId="0" xfId="1" applyFont="1" applyAlignment="1">
      <alignment vertical="center" wrapText="1"/>
    </xf>
    <xf numFmtId="0" fontId="17" fillId="0" borderId="0" xfId="2" applyFont="1">
      <alignment vertical="center"/>
    </xf>
    <xf numFmtId="0" fontId="18" fillId="0" borderId="0" xfId="2" applyFont="1">
      <alignment vertical="center"/>
    </xf>
    <xf numFmtId="0" fontId="18" fillId="0" borderId="51" xfId="2" applyFont="1" applyBorder="1">
      <alignment vertical="center"/>
    </xf>
    <xf numFmtId="49" fontId="29" fillId="4" borderId="70" xfId="2" applyNumberFormat="1" applyFont="1" applyFill="1" applyBorder="1" applyAlignment="1">
      <alignment horizontal="center" vertical="center" wrapText="1"/>
    </xf>
    <xf numFmtId="49" fontId="29" fillId="4" borderId="71" xfId="2" applyNumberFormat="1" applyFont="1" applyFill="1" applyBorder="1" applyAlignment="1">
      <alignment horizontal="center" vertical="center" wrapText="1"/>
    </xf>
    <xf numFmtId="49" fontId="29" fillId="4" borderId="74" xfId="2" applyNumberFormat="1" applyFont="1" applyFill="1" applyBorder="1" applyAlignment="1">
      <alignment horizontal="center" vertical="center" wrapText="1"/>
    </xf>
    <xf numFmtId="49" fontId="29" fillId="4" borderId="4" xfId="2" applyNumberFormat="1" applyFont="1" applyFill="1" applyBorder="1" applyAlignment="1">
      <alignment horizontal="center" vertical="center" wrapText="1"/>
    </xf>
    <xf numFmtId="3" fontId="27" fillId="5" borderId="4" xfId="2" applyNumberFormat="1" applyFont="1" applyFill="1" applyBorder="1" applyAlignment="1">
      <alignment horizontal="right" vertical="center" wrapText="1"/>
    </xf>
    <xf numFmtId="0" fontId="30" fillId="0" borderId="75" xfId="2" applyFont="1" applyBorder="1" applyAlignment="1">
      <alignment horizontal="center" vertical="center" wrapText="1"/>
    </xf>
    <xf numFmtId="49" fontId="29" fillId="4" borderId="76" xfId="2" applyNumberFormat="1" applyFont="1" applyFill="1" applyBorder="1" applyAlignment="1">
      <alignment horizontal="center" vertical="center" wrapText="1"/>
    </xf>
    <xf numFmtId="49" fontId="29" fillId="4" borderId="77" xfId="2" applyNumberFormat="1" applyFont="1" applyFill="1" applyBorder="1" applyAlignment="1">
      <alignment horizontal="center" vertical="center" wrapText="1"/>
    </xf>
    <xf numFmtId="0" fontId="23" fillId="0" borderId="78" xfId="2" applyFont="1" applyBorder="1" applyAlignment="1">
      <alignment horizontal="center" vertical="center" wrapText="1"/>
    </xf>
    <xf numFmtId="49" fontId="29" fillId="4" borderId="79" xfId="2" applyNumberFormat="1" applyFont="1" applyFill="1" applyBorder="1" applyAlignment="1">
      <alignment horizontal="center" vertical="center" wrapText="1"/>
    </xf>
    <xf numFmtId="49" fontId="29" fillId="4" borderId="80" xfId="2" applyNumberFormat="1" applyFont="1" applyFill="1" applyBorder="1" applyAlignment="1">
      <alignment horizontal="center" vertical="center" wrapText="1"/>
    </xf>
    <xf numFmtId="0" fontId="23" fillId="0" borderId="75" xfId="2" applyFont="1" applyBorder="1" applyAlignment="1">
      <alignment horizontal="center" vertical="center" wrapText="1"/>
    </xf>
    <xf numFmtId="0" fontId="23" fillId="0" borderId="92" xfId="2" applyFont="1" applyBorder="1" applyAlignment="1">
      <alignment horizontal="center" vertical="center"/>
    </xf>
    <xf numFmtId="0" fontId="23" fillId="0" borderId="94" xfId="2" applyFont="1" applyBorder="1" applyAlignment="1">
      <alignment horizontal="center" vertical="center"/>
    </xf>
    <xf numFmtId="0" fontId="23" fillId="0" borderId="81" xfId="2" applyFont="1" applyBorder="1" applyAlignment="1">
      <alignment horizontal="center" vertical="center"/>
    </xf>
    <xf numFmtId="0" fontId="23" fillId="0" borderId="22" xfId="2" applyFont="1" applyBorder="1" applyAlignment="1">
      <alignment horizontal="center" vertical="center"/>
    </xf>
    <xf numFmtId="0" fontId="23" fillId="0" borderId="98" xfId="2" applyFont="1" applyBorder="1" applyAlignment="1">
      <alignment horizontal="center" vertical="center"/>
    </xf>
    <xf numFmtId="0" fontId="23" fillId="0" borderId="9" xfId="2" applyFont="1" applyBorder="1" applyAlignment="1">
      <alignment horizontal="center" vertical="center"/>
    </xf>
    <xf numFmtId="0" fontId="23" fillId="0" borderId="75" xfId="2" applyFont="1" applyBorder="1" applyAlignment="1">
      <alignment horizontal="center" vertical="center"/>
    </xf>
    <xf numFmtId="0" fontId="35" fillId="0" borderId="0" xfId="2" applyFont="1">
      <alignment vertical="center"/>
    </xf>
    <xf numFmtId="0" fontId="8" fillId="2" borderId="0" xfId="0" applyFont="1" applyFill="1">
      <alignment vertical="center"/>
    </xf>
    <xf numFmtId="0" fontId="6" fillId="2" borderId="0" xfId="0" applyFont="1" applyFill="1">
      <alignment vertical="center"/>
    </xf>
    <xf numFmtId="0" fontId="8" fillId="2" borderId="0" xfId="0" applyFont="1" applyFill="1" applyAlignment="1">
      <alignment horizontal="distributed" vertical="center" justifyLastLine="1"/>
    </xf>
    <xf numFmtId="0" fontId="8" fillId="2" borderId="0" xfId="0" applyFont="1" applyFill="1" applyAlignment="1">
      <alignment horizontal="center" vertical="center"/>
    </xf>
    <xf numFmtId="0" fontId="10" fillId="2" borderId="0" xfId="0" applyFont="1" applyFill="1" applyAlignment="1">
      <alignment horizontal="center" vertical="center"/>
    </xf>
    <xf numFmtId="0" fontId="11" fillId="2" borderId="0" xfId="0" applyFont="1" applyFill="1">
      <alignment vertical="center"/>
    </xf>
    <xf numFmtId="0" fontId="8" fillId="2" borderId="0" xfId="0" applyFont="1" applyFill="1" applyAlignment="1">
      <alignment horizontal="distributed" vertical="center"/>
    </xf>
    <xf numFmtId="0" fontId="6" fillId="2" borderId="0" xfId="0" applyFont="1" applyFill="1" applyAlignment="1">
      <alignment horizontal="distributed" vertical="center" justifyLastLine="1"/>
    </xf>
    <xf numFmtId="0" fontId="5" fillId="2" borderId="0" xfId="0" applyFont="1" applyFill="1" applyAlignment="1">
      <alignment horizontal="justify" vertical="center" wrapText="1"/>
    </xf>
    <xf numFmtId="3" fontId="23" fillId="0" borderId="4" xfId="2" applyNumberFormat="1" applyFont="1" applyBorder="1" applyAlignment="1" applyProtection="1">
      <alignment horizontal="right" vertical="center" wrapText="1"/>
      <protection locked="0"/>
    </xf>
    <xf numFmtId="3" fontId="23" fillId="0" borderId="77" xfId="2" applyNumberFormat="1" applyFont="1" applyBorder="1" applyAlignment="1" applyProtection="1">
      <alignment horizontal="right" vertical="center" wrapText="1"/>
      <protection locked="0"/>
    </xf>
    <xf numFmtId="0" fontId="16" fillId="0" borderId="59" xfId="2" applyBorder="1" applyAlignment="1" applyProtection="1">
      <alignment horizontal="right" vertical="center"/>
      <protection locked="0"/>
    </xf>
    <xf numFmtId="0" fontId="16" fillId="0" borderId="80" xfId="2" applyBorder="1" applyAlignment="1" applyProtection="1">
      <alignment horizontal="right" vertical="center"/>
      <protection locked="0"/>
    </xf>
    <xf numFmtId="0" fontId="16" fillId="0" borderId="4" xfId="2" applyBorder="1" applyAlignment="1" applyProtection="1">
      <alignment horizontal="right" vertical="center"/>
      <protection locked="0"/>
    </xf>
    <xf numFmtId="3" fontId="43" fillId="0" borderId="113" xfId="5" applyNumberFormat="1" applyFont="1" applyFill="1" applyBorder="1" applyAlignment="1" applyProtection="1">
      <alignment vertical="center"/>
      <protection locked="0"/>
    </xf>
    <xf numFmtId="3" fontId="0" fillId="9" borderId="130" xfId="5" applyNumberFormat="1" applyFont="1" applyFill="1" applyBorder="1" applyAlignment="1" applyProtection="1">
      <alignment horizontal="right" vertical="center"/>
      <protection locked="0"/>
    </xf>
    <xf numFmtId="3" fontId="43" fillId="0" borderId="113" xfId="5" applyNumberFormat="1" applyFont="1" applyFill="1" applyBorder="1" applyAlignment="1" applyProtection="1">
      <alignment horizontal="right" vertical="center"/>
      <protection locked="0"/>
    </xf>
    <xf numFmtId="180" fontId="43" fillId="0" borderId="0" xfId="5" applyNumberFormat="1" applyFont="1" applyFill="1" applyBorder="1" applyAlignment="1" applyProtection="1">
      <alignment horizontal="right" vertical="center"/>
    </xf>
    <xf numFmtId="180" fontId="43" fillId="0" borderId="0" xfId="5" applyNumberFormat="1" applyFont="1" applyFill="1" applyBorder="1" applyAlignment="1" applyProtection="1">
      <alignment vertical="center"/>
    </xf>
    <xf numFmtId="3" fontId="43" fillId="0" borderId="0" xfId="5" applyNumberFormat="1" applyFont="1" applyFill="1" applyBorder="1" applyAlignment="1" applyProtection="1">
      <alignment vertical="center"/>
    </xf>
    <xf numFmtId="9" fontId="43" fillId="10" borderId="113" xfId="5" applyNumberFormat="1" applyFont="1" applyFill="1" applyBorder="1" applyAlignment="1" applyProtection="1">
      <alignment horizontal="right" vertical="center"/>
    </xf>
    <xf numFmtId="3" fontId="43" fillId="3" borderId="113" xfId="5" applyNumberFormat="1" applyFont="1" applyFill="1" applyBorder="1" applyAlignment="1" applyProtection="1">
      <alignment horizontal="center" vertical="center"/>
    </xf>
    <xf numFmtId="3" fontId="43" fillId="3" borderId="113" xfId="5" applyNumberFormat="1" applyFont="1" applyFill="1" applyBorder="1" applyAlignment="1" applyProtection="1">
      <alignment vertical="center"/>
    </xf>
    <xf numFmtId="3" fontId="43" fillId="3" borderId="113" xfId="5" applyNumberFormat="1" applyFont="1" applyFill="1" applyBorder="1" applyAlignment="1" applyProtection="1">
      <alignment vertical="center" shrinkToFit="1"/>
    </xf>
    <xf numFmtId="3" fontId="36" fillId="0" borderId="0" xfId="5" applyNumberFormat="1" applyFont="1" applyAlignment="1" applyProtection="1">
      <alignment horizontal="left" vertical="center" wrapText="1"/>
    </xf>
    <xf numFmtId="3" fontId="36" fillId="0" borderId="0" xfId="5" applyNumberFormat="1" applyFont="1" applyAlignment="1" applyProtection="1">
      <alignment horizontal="left" vertical="center"/>
    </xf>
    <xf numFmtId="3" fontId="36" fillId="0" borderId="0" xfId="5" applyNumberFormat="1" applyFont="1" applyAlignment="1" applyProtection="1">
      <alignment horizontal="right" vertical="center" wrapText="1"/>
    </xf>
    <xf numFmtId="3" fontId="36" fillId="0" borderId="0" xfId="5" applyNumberFormat="1" applyFont="1" applyAlignment="1" applyProtection="1">
      <alignment vertical="center" wrapText="1"/>
    </xf>
    <xf numFmtId="3" fontId="36" fillId="0" borderId="0" xfId="5" applyNumberFormat="1" applyFont="1" applyBorder="1" applyAlignment="1" applyProtection="1">
      <alignment horizontal="right" vertical="center" wrapText="1"/>
    </xf>
    <xf numFmtId="3" fontId="0" fillId="0" borderId="0" xfId="5" applyNumberFormat="1" applyFont="1" applyAlignment="1" applyProtection="1">
      <alignment horizontal="right" vertical="center"/>
    </xf>
    <xf numFmtId="38" fontId="0" fillId="0" borderId="0" xfId="5" applyFont="1" applyAlignment="1" applyProtection="1">
      <alignment horizontal="right" vertical="center"/>
    </xf>
    <xf numFmtId="3" fontId="43" fillId="0" borderId="0" xfId="5" applyNumberFormat="1" applyFont="1" applyBorder="1" applyAlignment="1" applyProtection="1">
      <alignment horizontal="left" vertical="center"/>
    </xf>
    <xf numFmtId="3" fontId="43" fillId="0" borderId="0" xfId="5" applyNumberFormat="1" applyFont="1" applyBorder="1" applyAlignment="1" applyProtection="1">
      <alignment horizontal="right" vertical="center"/>
    </xf>
    <xf numFmtId="3" fontId="0" fillId="0" borderId="0" xfId="5" applyNumberFormat="1" applyFont="1" applyFill="1" applyAlignment="1" applyProtection="1">
      <alignment horizontal="right" vertical="center"/>
    </xf>
    <xf numFmtId="38" fontId="0" fillId="0" borderId="0" xfId="5" applyFont="1" applyFill="1" applyAlignment="1" applyProtection="1">
      <alignment horizontal="right" vertical="center"/>
    </xf>
    <xf numFmtId="3" fontId="43" fillId="0" borderId="0" xfId="5" applyNumberFormat="1" applyFont="1" applyFill="1" applyBorder="1" applyAlignment="1" applyProtection="1">
      <alignment horizontal="center" vertical="center" shrinkToFit="1"/>
    </xf>
    <xf numFmtId="3" fontId="43" fillId="0" borderId="0" xfId="5" applyNumberFormat="1" applyFont="1" applyFill="1" applyBorder="1" applyAlignment="1" applyProtection="1">
      <alignment vertical="top" wrapText="1"/>
    </xf>
    <xf numFmtId="0" fontId="67" fillId="10" borderId="113" xfId="0" applyFont="1" applyFill="1" applyBorder="1">
      <alignment vertical="center"/>
    </xf>
    <xf numFmtId="0" fontId="67" fillId="0" borderId="0" xfId="0" applyFont="1">
      <alignment vertical="center"/>
    </xf>
    <xf numFmtId="0" fontId="67" fillId="0" borderId="113" xfId="0" applyFont="1" applyBorder="1" applyProtection="1">
      <alignment vertical="center"/>
      <protection locked="0"/>
    </xf>
    <xf numFmtId="14" fontId="43" fillId="0" borderId="113" xfId="5" applyNumberFormat="1" applyFont="1" applyFill="1" applyBorder="1" applyAlignment="1" applyProtection="1">
      <alignment vertical="center"/>
      <protection locked="0"/>
    </xf>
    <xf numFmtId="3" fontId="43" fillId="0" borderId="113" xfId="5" applyNumberFormat="1" applyFont="1" applyFill="1" applyBorder="1" applyAlignment="1" applyProtection="1">
      <alignment vertical="center" shrinkToFit="1"/>
      <protection locked="0"/>
    </xf>
    <xf numFmtId="3" fontId="33" fillId="0" borderId="0" xfId="6" applyNumberFormat="1" applyFont="1" applyAlignment="1">
      <alignment vertical="center" wrapText="1" shrinkToFit="1"/>
    </xf>
    <xf numFmtId="3" fontId="4" fillId="0" borderId="0" xfId="6" applyNumberFormat="1">
      <alignment vertical="center"/>
    </xf>
    <xf numFmtId="3" fontId="0" fillId="0" borderId="0" xfId="5" applyNumberFormat="1" applyFont="1" applyFill="1" applyBorder="1" applyAlignment="1" applyProtection="1">
      <alignment horizontal="right" vertical="center"/>
    </xf>
    <xf numFmtId="3" fontId="4" fillId="0" borderId="0" xfId="6" applyNumberFormat="1" applyAlignment="1">
      <alignment horizontal="right" vertical="center"/>
    </xf>
    <xf numFmtId="3" fontId="4" fillId="0" borderId="0" xfId="6" applyNumberFormat="1" applyAlignment="1">
      <alignment horizontal="left" vertical="center"/>
    </xf>
    <xf numFmtId="38" fontId="0" fillId="0" borderId="0" xfId="5" applyFont="1" applyFill="1" applyBorder="1" applyAlignment="1" applyProtection="1">
      <alignment horizontal="right" vertical="center"/>
    </xf>
    <xf numFmtId="0" fontId="4" fillId="0" borderId="0" xfId="6">
      <alignment vertical="center"/>
    </xf>
    <xf numFmtId="3" fontId="47" fillId="0" borderId="0" xfId="5" applyNumberFormat="1" applyFont="1" applyFill="1" applyBorder="1" applyAlignment="1" applyProtection="1">
      <alignment horizontal="left" vertical="center"/>
    </xf>
    <xf numFmtId="3" fontId="52" fillId="0" borderId="0" xfId="6" applyNumberFormat="1" applyFont="1">
      <alignment vertical="center"/>
    </xf>
    <xf numFmtId="3" fontId="44" fillId="3" borderId="105" xfId="6" applyNumberFormat="1" applyFont="1" applyFill="1" applyBorder="1" applyAlignment="1">
      <alignment horizontal="left" vertical="center"/>
    </xf>
    <xf numFmtId="38" fontId="0" fillId="0" borderId="0" xfId="5" applyFont="1" applyFill="1" applyBorder="1" applyAlignment="1" applyProtection="1">
      <alignment horizontal="center" vertical="center"/>
    </xf>
    <xf numFmtId="0" fontId="60" fillId="0" borderId="0" xfId="6" applyFont="1">
      <alignment vertical="center"/>
    </xf>
    <xf numFmtId="0" fontId="4" fillId="0" borderId="0" xfId="6" applyAlignment="1">
      <alignment horizontal="right" vertical="center"/>
    </xf>
    <xf numFmtId="3" fontId="4" fillId="3" borderId="48" xfId="6" applyNumberFormat="1" applyFill="1" applyBorder="1">
      <alignment vertical="center"/>
    </xf>
    <xf numFmtId="3" fontId="41" fillId="9" borderId="120" xfId="6" applyNumberFormat="1" applyFont="1" applyFill="1" applyBorder="1">
      <alignment vertical="center"/>
    </xf>
    <xf numFmtId="3" fontId="41" fillId="9" borderId="123" xfId="5" applyNumberFormat="1" applyFont="1" applyFill="1" applyBorder="1" applyAlignment="1" applyProtection="1">
      <alignment horizontal="right" vertical="center"/>
    </xf>
    <xf numFmtId="3" fontId="41" fillId="9" borderId="123" xfId="6" applyNumberFormat="1" applyFont="1" applyFill="1" applyBorder="1" applyAlignment="1">
      <alignment horizontal="right" vertical="center"/>
    </xf>
    <xf numFmtId="3" fontId="41" fillId="9" borderId="123" xfId="6" applyNumberFormat="1" applyFont="1" applyFill="1" applyBorder="1">
      <alignment vertical="center"/>
    </xf>
    <xf numFmtId="3" fontId="41" fillId="9" borderId="123" xfId="6" applyNumberFormat="1" applyFont="1" applyFill="1" applyBorder="1" applyAlignment="1">
      <alignment horizontal="left" vertical="center"/>
    </xf>
    <xf numFmtId="38" fontId="41" fillId="0" borderId="0" xfId="5" applyFont="1" applyFill="1" applyBorder="1" applyAlignment="1" applyProtection="1">
      <alignment horizontal="right" vertical="center"/>
    </xf>
    <xf numFmtId="3" fontId="16" fillId="3" borderId="29" xfId="6" applyNumberFormat="1" applyFont="1" applyFill="1" applyBorder="1" applyAlignment="1">
      <alignment vertical="center" shrinkToFit="1"/>
    </xf>
    <xf numFmtId="3" fontId="16" fillId="3" borderId="148" xfId="6" applyNumberFormat="1" applyFont="1" applyFill="1" applyBorder="1" applyAlignment="1">
      <alignment vertical="center" shrinkToFit="1"/>
    </xf>
    <xf numFmtId="3" fontId="44" fillId="7" borderId="37" xfId="5" applyNumberFormat="1" applyFont="1" applyFill="1" applyBorder="1" applyAlignment="1" applyProtection="1">
      <alignment horizontal="right" vertical="center"/>
    </xf>
    <xf numFmtId="38" fontId="56" fillId="0" borderId="0" xfId="5" applyFont="1" applyFill="1" applyBorder="1" applyAlignment="1" applyProtection="1">
      <alignment horizontal="right" vertical="center"/>
    </xf>
    <xf numFmtId="3" fontId="4" fillId="3" borderId="37" xfId="6" applyNumberFormat="1" applyFill="1" applyBorder="1">
      <alignment vertical="center"/>
    </xf>
    <xf numFmtId="3" fontId="0" fillId="3" borderId="37" xfId="5" applyNumberFormat="1" applyFont="1" applyFill="1" applyBorder="1" applyAlignment="1" applyProtection="1">
      <alignment horizontal="right" vertical="center"/>
    </xf>
    <xf numFmtId="3" fontId="4" fillId="3" borderId="37" xfId="6" applyNumberFormat="1" applyFill="1" applyBorder="1" applyAlignment="1">
      <alignment horizontal="right" vertical="center"/>
    </xf>
    <xf numFmtId="3" fontId="44" fillId="3" borderId="37" xfId="6" applyNumberFormat="1" applyFont="1" applyFill="1" applyBorder="1" applyAlignment="1">
      <alignment horizontal="right" vertical="center"/>
    </xf>
    <xf numFmtId="0" fontId="44" fillId="3" borderId="37" xfId="6" applyFont="1" applyFill="1" applyBorder="1" applyAlignment="1">
      <alignment horizontal="right" vertical="center"/>
    </xf>
    <xf numFmtId="3" fontId="44" fillId="3" borderId="47" xfId="6" applyNumberFormat="1" applyFont="1" applyFill="1" applyBorder="1" applyAlignment="1">
      <alignment horizontal="left" vertical="center"/>
    </xf>
    <xf numFmtId="9" fontId="0" fillId="0" borderId="0" xfId="7" applyFont="1" applyAlignment="1" applyProtection="1">
      <alignment horizontal="right" vertical="center"/>
    </xf>
    <xf numFmtId="3" fontId="4" fillId="9" borderId="129" xfId="6" applyNumberFormat="1" applyFill="1" applyBorder="1">
      <alignment vertical="center"/>
    </xf>
    <xf numFmtId="3" fontId="0" fillId="9" borderId="129" xfId="5" applyNumberFormat="1" applyFont="1" applyFill="1" applyBorder="1" applyAlignment="1" applyProtection="1">
      <alignment horizontal="right" vertical="center"/>
    </xf>
    <xf numFmtId="3" fontId="4" fillId="9" borderId="129" xfId="6" applyNumberFormat="1" applyFill="1" applyBorder="1" applyAlignment="1">
      <alignment horizontal="right" vertical="center"/>
    </xf>
    <xf numFmtId="3" fontId="4" fillId="9" borderId="129" xfId="6" applyNumberFormat="1" applyFill="1" applyBorder="1" applyAlignment="1">
      <alignment horizontal="left" vertical="center"/>
    </xf>
    <xf numFmtId="3" fontId="44" fillId="3" borderId="39" xfId="6" applyNumberFormat="1" applyFont="1" applyFill="1" applyBorder="1" applyAlignment="1">
      <alignment horizontal="left" vertical="center"/>
    </xf>
    <xf numFmtId="3" fontId="42" fillId="0" borderId="0" xfId="5" applyNumberFormat="1" applyFont="1" applyFill="1" applyBorder="1" applyAlignment="1" applyProtection="1">
      <alignment horizontal="right" vertical="center"/>
    </xf>
    <xf numFmtId="3" fontId="58" fillId="0" borderId="0" xfId="5" applyNumberFormat="1" applyFont="1" applyFill="1" applyBorder="1" applyAlignment="1" applyProtection="1">
      <alignment horizontal="center" vertical="center" shrinkToFit="1"/>
    </xf>
    <xf numFmtId="3" fontId="58" fillId="0" borderId="0" xfId="5" applyNumberFormat="1" applyFont="1" applyFill="1" applyBorder="1" applyAlignment="1" applyProtection="1">
      <alignment horizontal="right" vertical="center"/>
    </xf>
    <xf numFmtId="3" fontId="56" fillId="0" borderId="0" xfId="5" applyNumberFormat="1" applyFont="1" applyFill="1" applyBorder="1" applyAlignment="1" applyProtection="1">
      <alignment horizontal="right" vertical="center"/>
    </xf>
    <xf numFmtId="38" fontId="45" fillId="0" borderId="0" xfId="1" applyFont="1" applyAlignment="1" applyProtection="1">
      <alignment horizontal="left" vertical="center"/>
    </xf>
    <xf numFmtId="3" fontId="0" fillId="3" borderId="49" xfId="5" applyNumberFormat="1" applyFont="1" applyFill="1" applyBorder="1" applyAlignment="1" applyProtection="1">
      <alignment horizontal="right" vertical="center"/>
    </xf>
    <xf numFmtId="3" fontId="59" fillId="12" borderId="105" xfId="6" applyNumberFormat="1" applyFont="1" applyFill="1" applyBorder="1" applyAlignment="1">
      <alignment horizontal="center" vertical="center"/>
    </xf>
    <xf numFmtId="3" fontId="59" fillId="12" borderId="122" xfId="6" applyNumberFormat="1" applyFont="1" applyFill="1" applyBorder="1" applyAlignment="1">
      <alignment horizontal="center" vertical="center"/>
    </xf>
    <xf numFmtId="3" fontId="6" fillId="12" borderId="122" xfId="5" applyNumberFormat="1" applyFont="1" applyFill="1" applyBorder="1" applyAlignment="1" applyProtection="1">
      <alignment horizontal="center" vertical="center"/>
    </xf>
    <xf numFmtId="3" fontId="4" fillId="9" borderId="10" xfId="6" applyNumberFormat="1" applyFill="1" applyBorder="1" applyAlignment="1">
      <alignment vertical="center" shrinkToFit="1"/>
    </xf>
    <xf numFmtId="38" fontId="42" fillId="0" borderId="0" xfId="5" applyFont="1" applyFill="1" applyBorder="1" applyAlignment="1" applyProtection="1">
      <alignment horizontal="center" vertical="center"/>
    </xf>
    <xf numFmtId="38" fontId="55" fillId="0" borderId="0" xfId="5" applyFont="1" applyFill="1" applyBorder="1" applyAlignment="1" applyProtection="1">
      <alignment horizontal="right" vertical="center"/>
    </xf>
    <xf numFmtId="3" fontId="0" fillId="8" borderId="161" xfId="7" applyNumberFormat="1" applyFont="1" applyFill="1" applyBorder="1" applyAlignment="1" applyProtection="1">
      <alignment horizontal="right" vertical="center"/>
    </xf>
    <xf numFmtId="3" fontId="0" fillId="6" borderId="84" xfId="5" applyNumberFormat="1" applyFont="1" applyFill="1" applyBorder="1" applyAlignment="1" applyProtection="1">
      <alignment horizontal="right" vertical="center"/>
    </xf>
    <xf numFmtId="3" fontId="0" fillId="6" borderId="161" xfId="5" applyNumberFormat="1" applyFont="1" applyFill="1" applyBorder="1" applyAlignment="1" applyProtection="1">
      <alignment horizontal="right" vertical="center"/>
    </xf>
    <xf numFmtId="3" fontId="59" fillId="3" borderId="122" xfId="0" applyNumberFormat="1" applyFont="1" applyFill="1" applyBorder="1" applyAlignment="1">
      <alignment horizontal="center" vertical="center"/>
    </xf>
    <xf numFmtId="3" fontId="68" fillId="3" borderId="122" xfId="0" applyNumberFormat="1" applyFont="1" applyFill="1" applyBorder="1" applyAlignment="1">
      <alignment horizontal="center" vertical="center"/>
    </xf>
    <xf numFmtId="3" fontId="59" fillId="3" borderId="48" xfId="0" applyNumberFormat="1" applyFont="1" applyFill="1" applyBorder="1" applyAlignment="1">
      <alignment horizontal="center" vertical="center"/>
    </xf>
    <xf numFmtId="3" fontId="59" fillId="3" borderId="139" xfId="0" applyNumberFormat="1" applyFont="1" applyFill="1" applyBorder="1" applyAlignment="1">
      <alignment horizontal="center" vertical="center"/>
    </xf>
    <xf numFmtId="3" fontId="6" fillId="3" borderId="39" xfId="5" applyNumberFormat="1" applyFont="1" applyFill="1" applyBorder="1" applyAlignment="1" applyProtection="1">
      <alignment horizontal="center" vertical="center"/>
    </xf>
    <xf numFmtId="3" fontId="6" fillId="12" borderId="118" xfId="5" applyNumberFormat="1" applyFont="1" applyFill="1" applyBorder="1" applyAlignment="1" applyProtection="1">
      <alignment horizontal="center" vertical="center" shrinkToFit="1"/>
    </xf>
    <xf numFmtId="38" fontId="6" fillId="12" borderId="118" xfId="5" applyFont="1" applyFill="1" applyBorder="1" applyAlignment="1" applyProtection="1">
      <alignment horizontal="center" vertical="center"/>
    </xf>
    <xf numFmtId="3" fontId="6" fillId="12" borderId="156" xfId="5" applyNumberFormat="1" applyFont="1" applyFill="1" applyBorder="1" applyAlignment="1" applyProtection="1">
      <alignment horizontal="center" vertical="center" shrinkToFit="1"/>
    </xf>
    <xf numFmtId="3" fontId="43" fillId="3" borderId="36" xfId="5" applyNumberFormat="1" applyFont="1" applyFill="1" applyBorder="1" applyAlignment="1" applyProtection="1">
      <alignment vertical="center" shrinkToFit="1"/>
    </xf>
    <xf numFmtId="0" fontId="69" fillId="3" borderId="113" xfId="6" applyFont="1" applyFill="1" applyBorder="1" applyAlignment="1">
      <alignment horizontal="right" vertical="center"/>
    </xf>
    <xf numFmtId="3" fontId="3" fillId="3" borderId="159" xfId="6" applyNumberFormat="1" applyFont="1" applyFill="1" applyBorder="1">
      <alignment vertical="center"/>
    </xf>
    <xf numFmtId="3" fontId="3" fillId="3" borderId="116" xfId="6" applyNumberFormat="1" applyFont="1" applyFill="1" applyBorder="1">
      <alignment vertical="center"/>
    </xf>
    <xf numFmtId="3" fontId="4" fillId="13" borderId="37" xfId="6" applyNumberFormat="1" applyFill="1" applyBorder="1" applyAlignment="1">
      <alignment horizontal="right" vertical="center"/>
    </xf>
    <xf numFmtId="3" fontId="4" fillId="13" borderId="37" xfId="6" applyNumberFormat="1" applyFill="1" applyBorder="1">
      <alignment vertical="center"/>
    </xf>
    <xf numFmtId="3" fontId="0" fillId="13" borderId="37" xfId="5" applyNumberFormat="1" applyFont="1" applyFill="1" applyBorder="1" applyAlignment="1" applyProtection="1">
      <alignment horizontal="right" vertical="center"/>
    </xf>
    <xf numFmtId="3" fontId="4" fillId="13" borderId="37" xfId="6" applyNumberFormat="1" applyFill="1" applyBorder="1" applyAlignment="1">
      <alignment horizontal="left" vertical="center"/>
    </xf>
    <xf numFmtId="3" fontId="43" fillId="6" borderId="113" xfId="5" applyNumberFormat="1" applyFont="1" applyFill="1" applyBorder="1" applyAlignment="1" applyProtection="1">
      <alignment horizontal="center" vertical="center"/>
    </xf>
    <xf numFmtId="3" fontId="59" fillId="3" borderId="165" xfId="6" applyNumberFormat="1" applyFont="1" applyFill="1" applyBorder="1" applyAlignment="1">
      <alignment horizontal="center" vertical="center"/>
    </xf>
    <xf numFmtId="3" fontId="59" fillId="3" borderId="166" xfId="6" applyNumberFormat="1" applyFont="1" applyFill="1" applyBorder="1" applyAlignment="1">
      <alignment horizontal="center" vertical="center"/>
    </xf>
    <xf numFmtId="3" fontId="6" fillId="3" borderId="166" xfId="5" applyNumberFormat="1" applyFont="1" applyFill="1" applyBorder="1" applyAlignment="1" applyProtection="1">
      <alignment horizontal="center" vertical="center"/>
    </xf>
    <xf numFmtId="3" fontId="59" fillId="3" borderId="167" xfId="6" applyNumberFormat="1" applyFont="1" applyFill="1" applyBorder="1" applyAlignment="1">
      <alignment horizontal="center" vertical="center"/>
    </xf>
    <xf numFmtId="3" fontId="6" fillId="3" borderId="156" xfId="5" applyNumberFormat="1" applyFont="1" applyFill="1" applyBorder="1" applyAlignment="1" applyProtection="1">
      <alignment horizontal="center" vertical="center" shrinkToFit="1"/>
    </xf>
    <xf numFmtId="38" fontId="6" fillId="3" borderId="156" xfId="5" applyFont="1" applyFill="1" applyBorder="1" applyAlignment="1" applyProtection="1">
      <alignment horizontal="center" vertical="center"/>
    </xf>
    <xf numFmtId="3" fontId="59" fillId="3" borderId="168" xfId="6" applyNumberFormat="1" applyFont="1" applyFill="1" applyBorder="1" applyAlignment="1">
      <alignment horizontal="center" vertical="center"/>
    </xf>
    <xf numFmtId="3" fontId="6" fillId="3" borderId="167" xfId="5" applyNumberFormat="1" applyFont="1" applyFill="1" applyBorder="1" applyAlignment="1">
      <alignment horizontal="center" vertical="center"/>
    </xf>
    <xf numFmtId="3" fontId="6" fillId="3" borderId="156" xfId="5" applyNumberFormat="1" applyFont="1" applyFill="1" applyBorder="1" applyAlignment="1">
      <alignment horizontal="center" vertical="center" shrinkToFit="1"/>
    </xf>
    <xf numFmtId="38" fontId="6" fillId="3" borderId="156" xfId="5" applyFont="1" applyFill="1" applyBorder="1" applyAlignment="1">
      <alignment horizontal="center" vertical="center"/>
    </xf>
    <xf numFmtId="3" fontId="3" fillId="3" borderId="164" xfId="6" applyNumberFormat="1" applyFont="1" applyFill="1" applyBorder="1">
      <alignment vertical="center"/>
    </xf>
    <xf numFmtId="3" fontId="4" fillId="3" borderId="168" xfId="6" applyNumberFormat="1" applyFill="1" applyBorder="1" applyAlignment="1">
      <alignment horizontal="center" vertical="center"/>
    </xf>
    <xf numFmtId="3" fontId="59" fillId="3" borderId="171" xfId="6" applyNumberFormat="1" applyFont="1" applyFill="1" applyBorder="1" applyAlignment="1">
      <alignment horizontal="center" vertical="center"/>
    </xf>
    <xf numFmtId="3" fontId="59" fillId="3" borderId="172" xfId="6" applyNumberFormat="1" applyFont="1" applyFill="1" applyBorder="1" applyAlignment="1">
      <alignment horizontal="center" vertical="center"/>
    </xf>
    <xf numFmtId="3" fontId="55" fillId="3" borderId="11" xfId="6" applyNumberFormat="1" applyFont="1" applyFill="1" applyBorder="1" applyAlignment="1">
      <alignment vertical="center" shrinkToFit="1"/>
    </xf>
    <xf numFmtId="3" fontId="41" fillId="8" borderId="1" xfId="5" applyNumberFormat="1" applyFont="1" applyFill="1" applyBorder="1" applyAlignment="1" applyProtection="1">
      <alignment horizontal="right" vertical="center"/>
    </xf>
    <xf numFmtId="3" fontId="16" fillId="3" borderId="175" xfId="6" applyNumberFormat="1" applyFont="1" applyFill="1" applyBorder="1" applyAlignment="1">
      <alignment vertical="center" shrinkToFit="1"/>
    </xf>
    <xf numFmtId="38" fontId="13" fillId="0" borderId="0" xfId="1" applyFont="1" applyBorder="1">
      <alignment vertical="center"/>
    </xf>
    <xf numFmtId="38" fontId="9" fillId="0" borderId="0" xfId="1" applyFont="1" applyBorder="1">
      <alignment vertical="center"/>
    </xf>
    <xf numFmtId="0" fontId="8" fillId="2" borderId="178" xfId="0" applyFont="1" applyFill="1" applyBorder="1" applyAlignment="1" applyProtection="1">
      <alignment horizontal="center" vertical="center" wrapText="1"/>
      <protection locked="0"/>
    </xf>
    <xf numFmtId="0" fontId="8" fillId="0" borderId="180" xfId="0" applyFont="1" applyBorder="1" applyAlignment="1" applyProtection="1">
      <alignment horizontal="center" vertical="center" wrapText="1"/>
      <protection locked="0"/>
    </xf>
    <xf numFmtId="0" fontId="12" fillId="3" borderId="134" xfId="0" applyFont="1" applyFill="1" applyBorder="1" applyAlignment="1">
      <alignment horizontal="distributed" vertical="center" wrapText="1" justifyLastLine="1"/>
    </xf>
    <xf numFmtId="0" fontId="13" fillId="3" borderId="111" xfId="0" applyFont="1" applyFill="1" applyBorder="1" applyAlignment="1">
      <alignment horizontal="center" vertical="center" wrapText="1" justifyLastLine="1"/>
    </xf>
    <xf numFmtId="183" fontId="38" fillId="6" borderId="185" xfId="0" applyNumberFormat="1" applyFont="1" applyFill="1" applyBorder="1" applyAlignment="1">
      <alignment vertical="center" wrapText="1"/>
    </xf>
    <xf numFmtId="0" fontId="12" fillId="3" borderId="85" xfId="0" applyFont="1" applyFill="1" applyBorder="1" applyAlignment="1">
      <alignment horizontal="center" vertical="center" wrapText="1"/>
    </xf>
    <xf numFmtId="0" fontId="13" fillId="3" borderId="115" xfId="0" applyFont="1" applyFill="1" applyBorder="1" applyAlignment="1">
      <alignment horizontal="center" vertical="center" wrapText="1" justifyLastLine="1"/>
    </xf>
    <xf numFmtId="0" fontId="13" fillId="3" borderId="61" xfId="0" applyFont="1" applyFill="1" applyBorder="1" applyAlignment="1">
      <alignment horizontal="center" vertical="center" wrapText="1" justifyLastLine="1"/>
    </xf>
    <xf numFmtId="0" fontId="12" fillId="3" borderId="115" xfId="0" applyFont="1" applyFill="1" applyBorder="1" applyAlignment="1">
      <alignment horizontal="distributed" vertical="center" wrapText="1" justifyLastLine="1"/>
    </xf>
    <xf numFmtId="38" fontId="12" fillId="3" borderId="190" xfId="1" applyFont="1" applyFill="1" applyBorder="1" applyAlignment="1" applyProtection="1">
      <alignment horizontal="center" vertical="center" wrapText="1"/>
    </xf>
    <xf numFmtId="0" fontId="37" fillId="4" borderId="34" xfId="0" applyFont="1" applyFill="1" applyBorder="1" applyAlignment="1">
      <alignment horizontal="center" vertical="center" wrapText="1"/>
    </xf>
    <xf numFmtId="0" fontId="12" fillId="3" borderId="137" xfId="0" applyFont="1" applyFill="1" applyBorder="1" applyAlignment="1">
      <alignment horizontal="center" vertical="center" wrapText="1"/>
    </xf>
    <xf numFmtId="181" fontId="0" fillId="6" borderId="38" xfId="0" applyNumberFormat="1" applyFill="1" applyBorder="1" applyAlignment="1">
      <alignment vertical="center" wrapText="1"/>
    </xf>
    <xf numFmtId="0" fontId="8" fillId="2" borderId="0" xfId="0" applyFont="1" applyFill="1" applyAlignment="1">
      <alignment horizontal="right"/>
    </xf>
    <xf numFmtId="0" fontId="8" fillId="0" borderId="0" xfId="0" applyFont="1" applyAlignment="1">
      <alignment horizontal="right" wrapText="1"/>
    </xf>
    <xf numFmtId="0" fontId="12" fillId="3" borderId="196" xfId="0" applyFont="1" applyFill="1" applyBorder="1" applyAlignment="1">
      <alignment horizontal="center" vertical="center" wrapText="1" justifyLastLine="1"/>
    </xf>
    <xf numFmtId="184" fontId="8" fillId="6" borderId="189" xfId="1" applyNumberFormat="1" applyFont="1" applyFill="1" applyBorder="1" applyAlignment="1" applyProtection="1">
      <alignment vertical="center" wrapText="1"/>
    </xf>
    <xf numFmtId="184" fontId="8" fillId="6" borderId="185" xfId="1" applyNumberFormat="1" applyFont="1" applyFill="1" applyBorder="1" applyAlignment="1" applyProtection="1">
      <alignment vertical="center" wrapText="1"/>
    </xf>
    <xf numFmtId="184" fontId="8" fillId="6" borderId="186" xfId="1" applyNumberFormat="1" applyFont="1" applyFill="1" applyBorder="1" applyAlignment="1" applyProtection="1">
      <alignment vertical="center" wrapText="1"/>
    </xf>
    <xf numFmtId="0" fontId="12" fillId="3" borderId="176" xfId="0" applyFont="1" applyFill="1" applyBorder="1" applyAlignment="1">
      <alignment horizontal="center" vertical="center" wrapText="1"/>
    </xf>
    <xf numFmtId="0" fontId="8" fillId="2" borderId="113" xfId="0" applyFont="1" applyFill="1" applyBorder="1">
      <alignment vertical="center"/>
    </xf>
    <xf numFmtId="0" fontId="9" fillId="2" borderId="113" xfId="0" applyFont="1" applyFill="1" applyBorder="1" applyAlignment="1">
      <alignment horizontal="center" vertical="center"/>
    </xf>
    <xf numFmtId="14" fontId="43" fillId="0" borderId="113" xfId="5" applyNumberFormat="1" applyFont="1" applyFill="1" applyBorder="1" applyAlignment="1" applyProtection="1">
      <alignment horizontal="center" vertical="center"/>
      <protection locked="0"/>
    </xf>
    <xf numFmtId="3" fontId="33" fillId="9" borderId="124" xfId="6" applyNumberFormat="1" applyFont="1" applyFill="1" applyBorder="1" applyAlignment="1" applyProtection="1">
      <alignment vertical="center" shrinkToFit="1"/>
      <protection locked="0"/>
    </xf>
    <xf numFmtId="3" fontId="63" fillId="9" borderId="124" xfId="5" applyNumberFormat="1" applyFont="1" applyFill="1" applyBorder="1" applyAlignment="1" applyProtection="1">
      <alignment horizontal="right" vertical="center" shrinkToFit="1"/>
      <protection locked="0"/>
    </xf>
    <xf numFmtId="3" fontId="33" fillId="9" borderId="124" xfId="6" applyNumberFormat="1" applyFont="1" applyFill="1" applyBorder="1" applyAlignment="1" applyProtection="1">
      <alignment horizontal="right" vertical="center" shrinkToFit="1"/>
      <protection locked="0"/>
    </xf>
    <xf numFmtId="3" fontId="33" fillId="6" borderId="30" xfId="6" applyNumberFormat="1" applyFont="1" applyFill="1" applyBorder="1" applyAlignment="1">
      <alignment horizontal="right" vertical="center" shrinkToFit="1"/>
    </xf>
    <xf numFmtId="3" fontId="33" fillId="6" borderId="133" xfId="6" applyNumberFormat="1" applyFont="1" applyFill="1" applyBorder="1" applyAlignment="1">
      <alignment horizontal="center" vertical="center" shrinkToFit="1"/>
    </xf>
    <xf numFmtId="3" fontId="33" fillId="9" borderId="124" xfId="1" applyNumberFormat="1" applyFont="1" applyFill="1" applyBorder="1" applyAlignment="1" applyProtection="1">
      <alignment horizontal="right" vertical="center" shrinkToFit="1"/>
      <protection locked="0"/>
    </xf>
    <xf numFmtId="3" fontId="33" fillId="6" borderId="133" xfId="6" applyNumberFormat="1" applyFont="1" applyFill="1" applyBorder="1" applyAlignment="1">
      <alignment horizontal="left" vertical="center" shrinkToFit="1"/>
    </xf>
    <xf numFmtId="3" fontId="33" fillId="0" borderId="155" xfId="6" applyNumberFormat="1" applyFont="1" applyBorder="1" applyAlignment="1" applyProtection="1">
      <alignment vertical="center" shrinkToFit="1"/>
      <protection locked="0"/>
    </xf>
    <xf numFmtId="3" fontId="33" fillId="0" borderId="29" xfId="6" applyNumberFormat="1" applyFont="1" applyBorder="1" applyAlignment="1" applyProtection="1">
      <alignment vertical="center" shrinkToFit="1"/>
      <protection locked="0"/>
    </xf>
    <xf numFmtId="3" fontId="33" fillId="0" borderId="8" xfId="6" applyNumberFormat="1" applyFont="1" applyBorder="1" applyAlignment="1" applyProtection="1">
      <alignment vertical="center" shrinkToFit="1"/>
      <protection locked="0"/>
    </xf>
    <xf numFmtId="3" fontId="33" fillId="0" borderId="154" xfId="6" applyNumberFormat="1" applyFont="1" applyBorder="1" applyAlignment="1" applyProtection="1">
      <alignment vertical="center" shrinkToFit="1"/>
      <protection locked="0"/>
    </xf>
    <xf numFmtId="3" fontId="63" fillId="0" borderId="154" xfId="5" applyNumberFormat="1" applyFont="1" applyFill="1" applyBorder="1" applyAlignment="1" applyProtection="1">
      <alignment horizontal="right" vertical="center" shrinkToFit="1"/>
      <protection locked="0"/>
    </xf>
    <xf numFmtId="3" fontId="33" fillId="0" borderId="154" xfId="6" applyNumberFormat="1" applyFont="1" applyBorder="1" applyAlignment="1" applyProtection="1">
      <alignment horizontal="right" vertical="center" shrinkToFit="1"/>
      <protection locked="0"/>
    </xf>
    <xf numFmtId="3" fontId="33" fillId="0" borderId="154" xfId="6" applyNumberFormat="1" applyFont="1" applyBorder="1" applyAlignment="1" applyProtection="1">
      <alignment horizontal="left" vertical="center" shrinkToFit="1"/>
      <protection locked="0"/>
    </xf>
    <xf numFmtId="3" fontId="63" fillId="6" borderId="157" xfId="5" applyNumberFormat="1" applyFont="1" applyFill="1" applyBorder="1" applyAlignment="1" applyProtection="1">
      <alignment horizontal="right" vertical="center" shrinkToFit="1"/>
    </xf>
    <xf numFmtId="9" fontId="63" fillId="11" borderId="157" xfId="7" applyFont="1" applyFill="1" applyBorder="1" applyAlignment="1" applyProtection="1">
      <alignment horizontal="right" vertical="center" shrinkToFit="1"/>
      <protection locked="0"/>
    </xf>
    <xf numFmtId="3" fontId="33" fillId="0" borderId="124" xfId="6" applyNumberFormat="1" applyFont="1" applyBorder="1" applyAlignment="1" applyProtection="1">
      <alignment vertical="center" shrinkToFit="1"/>
      <protection locked="0"/>
    </xf>
    <xf numFmtId="3" fontId="63" fillId="0" borderId="124" xfId="5" applyNumberFormat="1" applyFont="1" applyFill="1" applyBorder="1" applyAlignment="1" applyProtection="1">
      <alignment horizontal="right" vertical="center" shrinkToFit="1"/>
      <protection locked="0"/>
    </xf>
    <xf numFmtId="3" fontId="33" fillId="0" borderId="124" xfId="6" applyNumberFormat="1" applyFont="1" applyBorder="1" applyAlignment="1" applyProtection="1">
      <alignment horizontal="right" vertical="center" shrinkToFit="1"/>
      <protection locked="0"/>
    </xf>
    <xf numFmtId="3" fontId="33" fillId="0" borderId="124" xfId="6" applyNumberFormat="1" applyFont="1" applyBorder="1" applyAlignment="1" applyProtection="1">
      <alignment horizontal="left" vertical="center" shrinkToFit="1"/>
      <protection locked="0"/>
    </xf>
    <xf numFmtId="3" fontId="63" fillId="6" borderId="159" xfId="5" applyNumberFormat="1" applyFont="1" applyFill="1" applyBorder="1" applyAlignment="1" applyProtection="1">
      <alignment horizontal="right" vertical="center" shrinkToFit="1"/>
    </xf>
    <xf numFmtId="9" fontId="63" fillId="11" borderId="159" xfId="7" applyFont="1" applyFill="1" applyBorder="1" applyAlignment="1" applyProtection="1">
      <alignment horizontal="right" vertical="center" shrinkToFit="1"/>
      <protection locked="0"/>
    </xf>
    <xf numFmtId="3" fontId="33" fillId="0" borderId="127" xfId="6" applyNumberFormat="1" applyFont="1" applyBorder="1" applyAlignment="1" applyProtection="1">
      <alignment vertical="center" shrinkToFit="1"/>
      <protection locked="0"/>
    </xf>
    <xf numFmtId="3" fontId="63" fillId="0" borderId="127" xfId="5" applyNumberFormat="1" applyFont="1" applyFill="1" applyBorder="1" applyAlignment="1" applyProtection="1">
      <alignment horizontal="right" vertical="center" shrinkToFit="1"/>
      <protection locked="0"/>
    </xf>
    <xf numFmtId="3" fontId="33" fillId="0" borderId="127" xfId="6" applyNumberFormat="1" applyFont="1" applyBorder="1" applyAlignment="1" applyProtection="1">
      <alignment horizontal="right" vertical="center" shrinkToFit="1"/>
      <protection locked="0"/>
    </xf>
    <xf numFmtId="3" fontId="33" fillId="0" borderId="127" xfId="6" applyNumberFormat="1" applyFont="1" applyBorder="1" applyAlignment="1" applyProtection="1">
      <alignment horizontal="left" vertical="center" shrinkToFit="1"/>
      <protection locked="0"/>
    </xf>
    <xf numFmtId="3" fontId="63" fillId="6" borderId="116" xfId="5" applyNumberFormat="1" applyFont="1" applyFill="1" applyBorder="1" applyAlignment="1" applyProtection="1">
      <alignment horizontal="right" vertical="center" shrinkToFit="1"/>
    </xf>
    <xf numFmtId="3" fontId="33" fillId="0" borderId="104" xfId="6" applyNumberFormat="1" applyFont="1" applyBorder="1" applyAlignment="1" applyProtection="1">
      <alignment vertical="center" shrinkToFit="1"/>
      <protection locked="0"/>
    </xf>
    <xf numFmtId="3" fontId="33" fillId="0" borderId="163" xfId="6" applyNumberFormat="1" applyFont="1" applyBorder="1" applyAlignment="1" applyProtection="1">
      <alignment vertical="center" shrinkToFit="1"/>
      <protection locked="0"/>
    </xf>
    <xf numFmtId="3" fontId="63" fillId="0" borderId="163" xfId="5" applyNumberFormat="1" applyFont="1" applyFill="1" applyBorder="1" applyAlignment="1" applyProtection="1">
      <alignment horizontal="right" vertical="center" shrinkToFit="1"/>
      <protection locked="0"/>
    </xf>
    <xf numFmtId="3" fontId="33" fillId="0" borderId="163" xfId="6" applyNumberFormat="1" applyFont="1" applyBorder="1" applyAlignment="1" applyProtection="1">
      <alignment horizontal="right" vertical="center" shrinkToFit="1"/>
      <protection locked="0"/>
    </xf>
    <xf numFmtId="3" fontId="33" fillId="0" borderId="163" xfId="6" applyNumberFormat="1" applyFont="1" applyBorder="1" applyAlignment="1" applyProtection="1">
      <alignment horizontal="left" vertical="center" shrinkToFit="1"/>
      <protection locked="0"/>
    </xf>
    <xf numFmtId="3" fontId="63" fillId="6" borderId="158" xfId="5" applyNumberFormat="1" applyFont="1" applyFill="1" applyBorder="1" applyAlignment="1" applyProtection="1">
      <alignment horizontal="right" vertical="center" shrinkToFit="1"/>
    </xf>
    <xf numFmtId="9" fontId="63" fillId="11" borderId="164" xfId="7" applyFont="1" applyFill="1" applyBorder="1" applyAlignment="1" applyProtection="1">
      <alignment horizontal="right" vertical="center" shrinkToFit="1"/>
      <protection locked="0"/>
    </xf>
    <xf numFmtId="9" fontId="63" fillId="11" borderId="116" xfId="7" applyFont="1" applyFill="1" applyBorder="1" applyAlignment="1" applyProtection="1">
      <alignment horizontal="right" vertical="center" shrinkToFit="1"/>
      <protection locked="0"/>
    </xf>
    <xf numFmtId="3" fontId="33" fillId="9" borderId="11" xfId="6" applyNumberFormat="1" applyFont="1" applyFill="1" applyBorder="1" applyAlignment="1" applyProtection="1">
      <alignment vertical="center" shrinkToFit="1"/>
      <protection locked="0"/>
    </xf>
    <xf numFmtId="3" fontId="33" fillId="9" borderId="123" xfId="6" applyNumberFormat="1" applyFont="1" applyFill="1" applyBorder="1" applyAlignment="1" applyProtection="1">
      <alignment vertical="center" shrinkToFit="1"/>
      <protection locked="0"/>
    </xf>
    <xf numFmtId="3" fontId="63" fillId="9" borderId="123" xfId="5" applyNumberFormat="1" applyFont="1" applyFill="1" applyBorder="1" applyAlignment="1" applyProtection="1">
      <alignment horizontal="right" vertical="center" shrinkToFit="1"/>
      <protection locked="0"/>
    </xf>
    <xf numFmtId="3" fontId="33" fillId="9" borderId="123" xfId="6" applyNumberFormat="1" applyFont="1" applyFill="1" applyBorder="1" applyAlignment="1" applyProtection="1">
      <alignment horizontal="right" vertical="center" shrinkToFit="1"/>
      <protection locked="0"/>
    </xf>
    <xf numFmtId="3" fontId="33" fillId="9" borderId="123" xfId="6" applyNumberFormat="1" applyFont="1" applyFill="1" applyBorder="1" applyAlignment="1" applyProtection="1">
      <alignment horizontal="left" vertical="center" shrinkToFit="1"/>
      <protection locked="0"/>
    </xf>
    <xf numFmtId="3" fontId="63" fillId="6" borderId="164" xfId="5" applyNumberFormat="1" applyFont="1" applyFill="1" applyBorder="1" applyAlignment="1">
      <alignment horizontal="right" vertical="center" shrinkToFit="1"/>
    </xf>
    <xf numFmtId="3" fontId="33" fillId="9" borderId="29" xfId="6" applyNumberFormat="1" applyFont="1" applyFill="1" applyBorder="1" applyAlignment="1" applyProtection="1">
      <alignment vertical="center" shrinkToFit="1"/>
      <protection locked="0"/>
    </xf>
    <xf numFmtId="3" fontId="33" fillId="9" borderId="124" xfId="6" applyNumberFormat="1" applyFont="1" applyFill="1" applyBorder="1" applyAlignment="1" applyProtection="1">
      <alignment horizontal="left" vertical="center" shrinkToFit="1"/>
      <protection locked="0"/>
    </xf>
    <xf numFmtId="3" fontId="63" fillId="6" borderId="159" xfId="5" applyNumberFormat="1" applyFont="1" applyFill="1" applyBorder="1" applyAlignment="1">
      <alignment horizontal="right" vertical="center" shrinkToFit="1"/>
    </xf>
    <xf numFmtId="3" fontId="33" fillId="9" borderId="8" xfId="6" applyNumberFormat="1" applyFont="1" applyFill="1" applyBorder="1" applyAlignment="1" applyProtection="1">
      <alignment vertical="center" shrinkToFit="1"/>
      <protection locked="0"/>
    </xf>
    <xf numFmtId="3" fontId="33" fillId="9" borderId="127" xfId="6" applyNumberFormat="1" applyFont="1" applyFill="1" applyBorder="1" applyAlignment="1" applyProtection="1">
      <alignment vertical="center" shrinkToFit="1"/>
      <protection locked="0"/>
    </xf>
    <xf numFmtId="3" fontId="63" fillId="9" borderId="127" xfId="5" applyNumberFormat="1" applyFont="1" applyFill="1" applyBorder="1" applyAlignment="1" applyProtection="1">
      <alignment horizontal="right" vertical="center" shrinkToFit="1"/>
      <protection locked="0"/>
    </xf>
    <xf numFmtId="3" fontId="33" fillId="9" borderId="127" xfId="6" applyNumberFormat="1" applyFont="1" applyFill="1" applyBorder="1" applyAlignment="1" applyProtection="1">
      <alignment horizontal="right" vertical="center" shrinkToFit="1"/>
      <protection locked="0"/>
    </xf>
    <xf numFmtId="3" fontId="33" fillId="9" borderId="127" xfId="6" applyNumberFormat="1" applyFont="1" applyFill="1" applyBorder="1" applyAlignment="1" applyProtection="1">
      <alignment horizontal="left" vertical="center" shrinkToFit="1"/>
      <protection locked="0"/>
    </xf>
    <xf numFmtId="3" fontId="63" fillId="6" borderId="116" xfId="5" applyNumberFormat="1" applyFont="1" applyFill="1" applyBorder="1" applyAlignment="1">
      <alignment horizontal="right" vertical="center" shrinkToFit="1"/>
    </xf>
    <xf numFmtId="3" fontId="33" fillId="9" borderId="140" xfId="6" applyNumberFormat="1" applyFont="1" applyFill="1" applyBorder="1" applyAlignment="1" applyProtection="1">
      <alignment horizontal="right" vertical="center" shrinkToFit="1"/>
      <protection locked="0"/>
    </xf>
    <xf numFmtId="3" fontId="33" fillId="9" borderId="140" xfId="6" applyNumberFormat="1" applyFont="1" applyFill="1" applyBorder="1" applyAlignment="1" applyProtection="1">
      <alignment horizontal="left" vertical="center" shrinkToFit="1"/>
      <protection locked="0"/>
    </xf>
    <xf numFmtId="0" fontId="2" fillId="0" borderId="0" xfId="6" applyFont="1">
      <alignment vertical="center"/>
    </xf>
    <xf numFmtId="0" fontId="64" fillId="6" borderId="113" xfId="0" applyFont="1" applyFill="1" applyBorder="1">
      <alignment vertical="center"/>
    </xf>
    <xf numFmtId="3" fontId="46" fillId="6" borderId="113" xfId="0" applyNumberFormat="1" applyFont="1" applyFill="1" applyBorder="1">
      <alignment vertical="center"/>
    </xf>
    <xf numFmtId="3" fontId="63" fillId="6" borderId="132" xfId="5" applyNumberFormat="1" applyFont="1" applyFill="1" applyBorder="1" applyAlignment="1" applyProtection="1">
      <alignment horizontal="right" vertical="center" shrinkToFit="1"/>
    </xf>
    <xf numFmtId="3" fontId="61" fillId="6" borderId="111" xfId="5" applyNumberFormat="1" applyFont="1" applyFill="1" applyBorder="1" applyAlignment="1" applyProtection="1">
      <alignment horizontal="right" vertical="center"/>
    </xf>
    <xf numFmtId="3" fontId="63" fillId="6" borderId="138" xfId="5" applyNumberFormat="1" applyFont="1" applyFill="1" applyBorder="1" applyAlignment="1" applyProtection="1">
      <alignment horizontal="right" vertical="center" shrinkToFit="1"/>
    </xf>
    <xf numFmtId="3" fontId="61" fillId="6" borderId="61" xfId="5" applyNumberFormat="1" applyFont="1" applyFill="1" applyBorder="1" applyAlignment="1" applyProtection="1">
      <alignment horizontal="right" vertical="center"/>
    </xf>
    <xf numFmtId="3" fontId="63" fillId="6" borderId="174" xfId="5" applyNumberFormat="1" applyFont="1" applyFill="1" applyBorder="1" applyAlignment="1" applyProtection="1">
      <alignment horizontal="right" vertical="center"/>
    </xf>
    <xf numFmtId="3" fontId="63" fillId="6" borderId="126" xfId="5" applyNumberFormat="1" applyFont="1" applyFill="1" applyBorder="1" applyAlignment="1" applyProtection="1">
      <alignment horizontal="right" vertical="center"/>
    </xf>
    <xf numFmtId="3" fontId="63" fillId="6" borderId="128" xfId="5" applyNumberFormat="1" applyFont="1" applyFill="1" applyBorder="1" applyAlignment="1" applyProtection="1">
      <alignment horizontal="right" vertical="center"/>
    </xf>
    <xf numFmtId="3" fontId="56" fillId="6" borderId="131" xfId="5" applyNumberFormat="1" applyFont="1" applyFill="1" applyBorder="1" applyAlignment="1" applyProtection="1">
      <alignment horizontal="right" vertical="center"/>
    </xf>
    <xf numFmtId="3" fontId="0" fillId="6" borderId="113" xfId="5" applyNumberFormat="1" applyFont="1" applyFill="1" applyBorder="1" applyAlignment="1" applyProtection="1">
      <alignment horizontal="right" vertical="center"/>
    </xf>
    <xf numFmtId="3" fontId="63" fillId="6" borderId="160" xfId="5" applyNumberFormat="1" applyFont="1" applyFill="1" applyBorder="1" applyAlignment="1" applyProtection="1">
      <alignment horizontal="right" vertical="center" shrinkToFit="1"/>
    </xf>
    <xf numFmtId="3" fontId="63" fillId="6" borderId="114" xfId="5" applyNumberFormat="1" applyFont="1" applyFill="1" applyBorder="1" applyAlignment="1">
      <alignment horizontal="right" vertical="center" shrinkToFit="1"/>
    </xf>
    <xf numFmtId="3" fontId="43" fillId="6" borderId="113" xfId="5" applyNumberFormat="1" applyFont="1" applyFill="1" applyBorder="1" applyAlignment="1" applyProtection="1">
      <alignment vertical="center"/>
    </xf>
    <xf numFmtId="3" fontId="43" fillId="6" borderId="113" xfId="5" applyNumberFormat="1" applyFont="1" applyFill="1" applyBorder="1" applyAlignment="1" applyProtection="1">
      <alignment horizontal="right" vertical="center"/>
    </xf>
    <xf numFmtId="9" fontId="43" fillId="6" borderId="113" xfId="5" applyNumberFormat="1" applyFont="1" applyFill="1" applyBorder="1" applyAlignment="1" applyProtection="1">
      <alignment horizontal="right" vertical="center"/>
    </xf>
    <xf numFmtId="0" fontId="67" fillId="6" borderId="113" xfId="0" applyFont="1" applyFill="1" applyBorder="1">
      <alignment vertical="center"/>
    </xf>
    <xf numFmtId="14" fontId="8" fillId="6" borderId="198" xfId="0" applyNumberFormat="1" applyFont="1" applyFill="1" applyBorder="1" applyAlignment="1">
      <alignment horizontal="center" vertical="center" wrapText="1"/>
    </xf>
    <xf numFmtId="14" fontId="8" fillId="6" borderId="197" xfId="0" applyNumberFormat="1" applyFont="1" applyFill="1" applyBorder="1" applyAlignment="1">
      <alignment horizontal="center" vertical="center" wrapText="1"/>
    </xf>
    <xf numFmtId="14" fontId="8" fillId="0" borderId="188" xfId="0" applyNumberFormat="1" applyFont="1" applyBorder="1" applyAlignment="1" applyProtection="1">
      <alignment vertical="center" wrapText="1"/>
      <protection locked="0"/>
    </xf>
    <xf numFmtId="14" fontId="8" fillId="0" borderId="187" xfId="0" applyNumberFormat="1" applyFont="1" applyBorder="1" applyAlignment="1" applyProtection="1">
      <alignment vertical="center" wrapText="1"/>
      <protection locked="0"/>
    </xf>
    <xf numFmtId="0" fontId="1" fillId="0" borderId="0" xfId="8">
      <alignment vertical="center"/>
    </xf>
    <xf numFmtId="3" fontId="33" fillId="12" borderId="11" xfId="8" applyNumberFormat="1" applyFont="1" applyFill="1" applyBorder="1" applyAlignment="1">
      <alignment vertical="center" shrinkToFit="1"/>
    </xf>
    <xf numFmtId="3" fontId="33" fillId="3" borderId="36" xfId="8" applyNumberFormat="1" applyFont="1" applyFill="1" applyBorder="1" applyAlignment="1">
      <alignment vertical="center" shrinkToFit="1"/>
    </xf>
    <xf numFmtId="3" fontId="33" fillId="3" borderId="37" xfId="8" applyNumberFormat="1" applyFont="1" applyFill="1" applyBorder="1" applyAlignment="1">
      <alignment horizontal="center" vertical="center" shrinkToFit="1"/>
    </xf>
    <xf numFmtId="3" fontId="33" fillId="6" borderId="200" xfId="8" applyNumberFormat="1" applyFont="1" applyFill="1" applyBorder="1" applyAlignment="1">
      <alignment horizontal="center" vertical="center" shrinkToFit="1"/>
    </xf>
    <xf numFmtId="3" fontId="63" fillId="6" borderId="111" xfId="5" applyNumberFormat="1" applyFont="1" applyFill="1" applyBorder="1" applyAlignment="1" applyProtection="1">
      <alignment horizontal="right" vertical="center" shrinkToFit="1"/>
    </xf>
    <xf numFmtId="3" fontId="1" fillId="0" borderId="0" xfId="8" applyNumberFormat="1">
      <alignment vertical="center"/>
    </xf>
    <xf numFmtId="0" fontId="1" fillId="3" borderId="164" xfId="8" applyFill="1" applyBorder="1">
      <alignment vertical="center"/>
    </xf>
    <xf numFmtId="3" fontId="33" fillId="0" borderId="0" xfId="8" applyNumberFormat="1" applyFont="1" applyAlignment="1">
      <alignment vertical="center" wrapText="1" shrinkToFit="1"/>
    </xf>
    <xf numFmtId="3" fontId="1" fillId="0" borderId="0" xfId="8" applyNumberFormat="1" applyAlignment="1">
      <alignment horizontal="right" vertical="center"/>
    </xf>
    <xf numFmtId="3" fontId="1" fillId="0" borderId="0" xfId="8" applyNumberFormat="1" applyAlignment="1">
      <alignment horizontal="left" vertical="center"/>
    </xf>
    <xf numFmtId="3" fontId="33" fillId="3" borderId="24" xfId="8" applyNumberFormat="1" applyFont="1" applyFill="1" applyBorder="1" applyAlignment="1">
      <alignment horizontal="center" vertical="center" shrinkToFit="1"/>
    </xf>
    <xf numFmtId="3" fontId="33" fillId="3" borderId="202" xfId="8" applyNumberFormat="1" applyFont="1" applyFill="1" applyBorder="1" applyAlignment="1">
      <alignment horizontal="center" vertical="center" shrinkToFit="1"/>
    </xf>
    <xf numFmtId="3" fontId="63" fillId="3" borderId="203" xfId="5" applyNumberFormat="1" applyFont="1" applyFill="1" applyBorder="1" applyAlignment="1" applyProtection="1">
      <alignment horizontal="center" vertical="center" shrinkToFit="1"/>
    </xf>
    <xf numFmtId="3" fontId="33" fillId="3" borderId="203" xfId="8" applyNumberFormat="1" applyFont="1" applyFill="1" applyBorder="1" applyAlignment="1">
      <alignment horizontal="center" vertical="center" shrinkToFit="1"/>
    </xf>
    <xf numFmtId="3" fontId="33" fillId="3" borderId="204" xfId="8" applyNumberFormat="1" applyFont="1" applyFill="1" applyBorder="1" applyAlignment="1">
      <alignment horizontal="center" vertical="center" shrinkToFit="1"/>
    </xf>
    <xf numFmtId="3" fontId="33" fillId="3" borderId="205" xfId="8" applyNumberFormat="1" applyFont="1" applyFill="1" applyBorder="1" applyAlignment="1">
      <alignment horizontal="center" vertical="center" shrinkToFit="1"/>
    </xf>
    <xf numFmtId="3" fontId="63" fillId="3" borderId="206" xfId="5" applyNumberFormat="1" applyFont="1" applyFill="1" applyBorder="1" applyAlignment="1" applyProtection="1">
      <alignment horizontal="center" vertical="center" shrinkToFit="1"/>
    </xf>
    <xf numFmtId="3" fontId="33" fillId="9" borderId="97" xfId="8" applyNumberFormat="1" applyFont="1" applyFill="1" applyBorder="1" applyAlignment="1" applyProtection="1">
      <alignment vertical="center" shrinkToFit="1"/>
      <protection locked="0"/>
    </xf>
    <xf numFmtId="3" fontId="33" fillId="9" borderId="30" xfId="8" applyNumberFormat="1" applyFont="1" applyFill="1" applyBorder="1" applyAlignment="1" applyProtection="1">
      <alignment vertical="center" shrinkToFit="1"/>
      <protection locked="0"/>
    </xf>
    <xf numFmtId="3" fontId="33" fillId="9" borderId="124" xfId="8" applyNumberFormat="1" applyFont="1" applyFill="1" applyBorder="1" applyAlignment="1" applyProtection="1">
      <alignment horizontal="right" vertical="center" shrinkToFit="1"/>
      <protection locked="0"/>
    </xf>
    <xf numFmtId="3" fontId="33" fillId="6" borderId="124" xfId="8" applyNumberFormat="1" applyFont="1" applyFill="1" applyBorder="1" applyAlignment="1">
      <alignment horizontal="center" vertical="center" shrinkToFit="1"/>
    </xf>
    <xf numFmtId="3" fontId="33" fillId="0" borderId="207" xfId="8" applyNumberFormat="1" applyFont="1" applyBorder="1" applyAlignment="1" applyProtection="1">
      <alignment horizontal="right" vertical="center" shrinkToFit="1"/>
      <protection locked="0"/>
    </xf>
    <xf numFmtId="3" fontId="33" fillId="6" borderId="133" xfId="8" applyNumberFormat="1" applyFont="1" applyFill="1" applyBorder="1" applyAlignment="1">
      <alignment horizontal="center" vertical="center" shrinkToFit="1"/>
    </xf>
    <xf numFmtId="3" fontId="33" fillId="9" borderId="208" xfId="8" applyNumberFormat="1" applyFont="1" applyFill="1" applyBorder="1" applyAlignment="1" applyProtection="1">
      <alignment vertical="center" shrinkToFit="1"/>
      <protection locked="0"/>
    </xf>
    <xf numFmtId="3" fontId="59" fillId="12" borderId="11" xfId="8" applyNumberFormat="1" applyFont="1" applyFill="1" applyBorder="1">
      <alignment vertical="center"/>
    </xf>
    <xf numFmtId="3" fontId="59" fillId="3" borderId="36" xfId="8" applyNumberFormat="1" applyFont="1" applyFill="1" applyBorder="1">
      <alignment vertical="center"/>
    </xf>
    <xf numFmtId="3" fontId="59" fillId="3" borderId="37" xfId="8" applyNumberFormat="1" applyFont="1" applyFill="1" applyBorder="1">
      <alignment vertical="center"/>
    </xf>
    <xf numFmtId="3" fontId="59" fillId="3" borderId="199" xfId="8" applyNumberFormat="1" applyFont="1" applyFill="1" applyBorder="1" applyAlignment="1">
      <alignment horizontal="right" vertical="center"/>
    </xf>
    <xf numFmtId="3" fontId="59" fillId="6" borderId="209" xfId="8" applyNumberFormat="1" applyFont="1" applyFill="1" applyBorder="1" applyAlignment="1">
      <alignment horizontal="right" vertical="center"/>
    </xf>
    <xf numFmtId="3" fontId="59" fillId="3" borderId="209" xfId="8" applyNumberFormat="1" applyFont="1" applyFill="1" applyBorder="1" applyAlignment="1">
      <alignment horizontal="center" vertical="center"/>
    </xf>
    <xf numFmtId="3" fontId="59" fillId="3" borderId="36" xfId="8" applyNumberFormat="1" applyFont="1" applyFill="1" applyBorder="1" applyAlignment="1">
      <alignment horizontal="right" vertical="center"/>
    </xf>
    <xf numFmtId="3" fontId="59" fillId="3" borderId="57" xfId="8" applyNumberFormat="1" applyFont="1" applyFill="1" applyBorder="1" applyAlignment="1">
      <alignment horizontal="right" vertical="center"/>
    </xf>
    <xf numFmtId="3" fontId="6" fillId="6" borderId="38" xfId="5" applyNumberFormat="1" applyFont="1" applyFill="1" applyBorder="1" applyAlignment="1" applyProtection="1">
      <alignment horizontal="right" vertical="center"/>
    </xf>
    <xf numFmtId="0" fontId="1" fillId="12" borderId="161" xfId="8" applyFill="1" applyBorder="1">
      <alignment vertical="center"/>
    </xf>
    <xf numFmtId="0" fontId="1" fillId="3" borderId="37" xfId="8" applyFill="1" applyBorder="1">
      <alignment vertical="center"/>
    </xf>
    <xf numFmtId="3" fontId="59" fillId="3" borderId="37" xfId="8" applyNumberFormat="1" applyFont="1" applyFill="1" applyBorder="1" applyAlignment="1">
      <alignment vertical="center" wrapText="1" shrinkToFit="1"/>
    </xf>
    <xf numFmtId="3" fontId="60" fillId="3" borderId="57" xfId="8" applyNumberFormat="1" applyFont="1" applyFill="1" applyBorder="1" applyAlignment="1">
      <alignment horizontal="right" vertical="center"/>
    </xf>
    <xf numFmtId="3" fontId="61" fillId="6" borderId="131" xfId="5" applyNumberFormat="1" applyFont="1" applyFill="1" applyBorder="1" applyAlignment="1" applyProtection="1">
      <alignment horizontal="right" vertical="center"/>
    </xf>
    <xf numFmtId="3" fontId="33" fillId="9" borderId="30" xfId="6" applyNumberFormat="1" applyFont="1" applyFill="1" applyBorder="1" applyAlignment="1" applyProtection="1">
      <alignment vertical="center" shrinkToFit="1"/>
      <protection locked="0"/>
    </xf>
    <xf numFmtId="0" fontId="4" fillId="12" borderId="164" xfId="6" applyFill="1" applyBorder="1">
      <alignment vertical="center"/>
    </xf>
    <xf numFmtId="3" fontId="59" fillId="3" borderId="153" xfId="8" applyNumberFormat="1" applyFont="1" applyFill="1" applyBorder="1" applyAlignment="1">
      <alignment horizontal="center" vertical="center"/>
    </xf>
    <xf numFmtId="3" fontId="59" fillId="3" borderId="122" xfId="9" applyNumberFormat="1" applyFont="1" applyFill="1" applyBorder="1" applyAlignment="1">
      <alignment horizontal="center" vertical="center"/>
    </xf>
    <xf numFmtId="3" fontId="59" fillId="3" borderId="121" xfId="9" applyNumberFormat="1" applyFont="1" applyFill="1" applyBorder="1" applyAlignment="1">
      <alignment horizontal="center" vertical="center"/>
    </xf>
    <xf numFmtId="3" fontId="33" fillId="9" borderId="179" xfId="8" applyNumberFormat="1" applyFont="1" applyFill="1" applyBorder="1" applyAlignment="1" applyProtection="1">
      <alignment horizontal="right" vertical="center" shrinkToFit="1"/>
      <protection locked="0"/>
    </xf>
    <xf numFmtId="3" fontId="33" fillId="9" borderId="213" xfId="8" applyNumberFormat="1" applyFont="1" applyFill="1" applyBorder="1" applyAlignment="1" applyProtection="1">
      <alignment horizontal="right" vertical="center" shrinkToFit="1"/>
      <protection locked="0"/>
    </xf>
    <xf numFmtId="3" fontId="59" fillId="3" borderId="57" xfId="8" applyNumberFormat="1" applyFont="1" applyFill="1" applyBorder="1" applyAlignment="1">
      <alignment horizontal="right" vertical="center" wrapText="1" shrinkToFit="1"/>
    </xf>
    <xf numFmtId="3" fontId="33" fillId="0" borderId="133" xfId="8" applyNumberFormat="1" applyFont="1" applyBorder="1" applyAlignment="1" applyProtection="1">
      <alignment horizontal="center" vertical="center" shrinkToFit="1"/>
      <protection locked="0"/>
    </xf>
    <xf numFmtId="3" fontId="33" fillId="0" borderId="215" xfId="8" applyNumberFormat="1" applyFont="1" applyBorder="1" applyAlignment="1" applyProtection="1">
      <alignment horizontal="center" vertical="center" shrinkToFit="1"/>
      <protection locked="0"/>
    </xf>
    <xf numFmtId="3" fontId="33" fillId="9" borderId="166" xfId="8" applyNumberFormat="1" applyFont="1" applyFill="1" applyBorder="1" applyAlignment="1" applyProtection="1">
      <alignment horizontal="right" vertical="center" shrinkToFit="1"/>
      <protection locked="0"/>
    </xf>
    <xf numFmtId="3" fontId="33" fillId="0" borderId="139" xfId="8" applyNumberFormat="1" applyFont="1" applyBorder="1" applyAlignment="1" applyProtection="1">
      <alignment horizontal="center" vertical="center" shrinkToFit="1"/>
      <protection locked="0"/>
    </xf>
    <xf numFmtId="3" fontId="63" fillId="6" borderId="218" xfId="5" applyNumberFormat="1" applyFont="1" applyFill="1" applyBorder="1" applyAlignment="1" applyProtection="1">
      <alignment horizontal="right" vertical="center" shrinkToFit="1"/>
    </xf>
    <xf numFmtId="3" fontId="33" fillId="3" borderId="18" xfId="8" applyNumberFormat="1" applyFont="1" applyFill="1" applyBorder="1" applyAlignment="1">
      <alignment horizontal="center" vertical="center" shrinkToFit="1"/>
    </xf>
    <xf numFmtId="3" fontId="33" fillId="9" borderId="221" xfId="8" applyNumberFormat="1" applyFont="1" applyFill="1" applyBorder="1" applyAlignment="1" applyProtection="1">
      <alignment horizontal="right" vertical="center" shrinkToFit="1"/>
      <protection locked="0"/>
    </xf>
    <xf numFmtId="3" fontId="33" fillId="0" borderId="201" xfId="8" applyNumberFormat="1" applyFont="1" applyBorder="1" applyAlignment="1" applyProtection="1">
      <alignment horizontal="center" vertical="center" shrinkToFit="1"/>
      <protection locked="0"/>
    </xf>
    <xf numFmtId="3" fontId="63" fillId="6" borderId="222" xfId="5" applyNumberFormat="1" applyFont="1" applyFill="1" applyBorder="1" applyAlignment="1" applyProtection="1">
      <alignment horizontal="right" vertical="center" shrinkToFit="1"/>
    </xf>
    <xf numFmtId="0" fontId="1" fillId="3" borderId="161" xfId="8" applyFill="1" applyBorder="1">
      <alignment vertical="center"/>
    </xf>
    <xf numFmtId="3" fontId="59" fillId="3" borderId="36" xfId="8" applyNumberFormat="1" applyFont="1" applyFill="1" applyBorder="1" applyAlignment="1">
      <alignment vertical="center" wrapText="1" shrinkToFit="1"/>
    </xf>
    <xf numFmtId="0" fontId="1" fillId="0" borderId="0" xfId="8" applyAlignment="1">
      <alignment horizontal="right" vertical="center"/>
    </xf>
    <xf numFmtId="3" fontId="44" fillId="7" borderId="36" xfId="8" applyNumberFormat="1" applyFont="1" applyFill="1" applyBorder="1">
      <alignment vertical="center"/>
    </xf>
    <xf numFmtId="3" fontId="44" fillId="7" borderId="37" xfId="8" applyNumberFormat="1" applyFont="1" applyFill="1" applyBorder="1">
      <alignment vertical="center"/>
    </xf>
    <xf numFmtId="3" fontId="44" fillId="7" borderId="37" xfId="8" applyNumberFormat="1" applyFont="1" applyFill="1" applyBorder="1" applyAlignment="1">
      <alignment horizontal="right" vertical="center"/>
    </xf>
    <xf numFmtId="3" fontId="44" fillId="7" borderId="37" xfId="8" applyNumberFormat="1" applyFont="1" applyFill="1" applyBorder="1" applyAlignment="1">
      <alignment horizontal="left" vertical="center"/>
    </xf>
    <xf numFmtId="3" fontId="43" fillId="3" borderId="37" xfId="5" applyNumberFormat="1" applyFont="1" applyFill="1" applyBorder="1" applyAlignment="1" applyProtection="1">
      <alignment vertical="center" shrinkToFit="1"/>
    </xf>
    <xf numFmtId="38" fontId="12" fillId="3" borderId="224" xfId="1" applyFont="1" applyFill="1" applyBorder="1" applyAlignment="1" applyProtection="1">
      <alignment horizontal="center" vertical="center" wrapText="1"/>
    </xf>
    <xf numFmtId="0" fontId="12" fillId="3" borderId="84" xfId="0" applyFont="1" applyFill="1" applyBorder="1" applyAlignment="1">
      <alignment horizontal="center" vertical="center" wrapText="1"/>
    </xf>
    <xf numFmtId="182" fontId="38" fillId="6" borderId="113" xfId="0" applyNumberFormat="1" applyFont="1" applyFill="1" applyBorder="1" applyAlignment="1">
      <alignment vertical="center" wrapText="1"/>
    </xf>
    <xf numFmtId="3" fontId="33" fillId="3" borderId="37" xfId="8" applyNumberFormat="1" applyFont="1" applyFill="1" applyBorder="1" applyAlignment="1">
      <alignment horizontal="right" vertical="center"/>
    </xf>
    <xf numFmtId="3" fontId="33" fillId="6" borderId="225" xfId="8" applyNumberFormat="1" applyFont="1" applyFill="1" applyBorder="1" applyAlignment="1">
      <alignment horizontal="right" vertical="center" shrinkToFit="1"/>
    </xf>
    <xf numFmtId="3" fontId="59" fillId="3" borderId="226" xfId="0" applyNumberFormat="1" applyFont="1" applyFill="1" applyBorder="1" applyAlignment="1">
      <alignment horizontal="center" vertical="center"/>
    </xf>
    <xf numFmtId="0" fontId="8" fillId="2" borderId="0" xfId="0" applyFont="1" applyFill="1" applyAlignment="1">
      <alignment horizontal="left" vertical="center"/>
    </xf>
    <xf numFmtId="0" fontId="8" fillId="0" borderId="0" xfId="0" applyFont="1" applyAlignment="1">
      <alignment horizontal="left" vertical="center"/>
    </xf>
    <xf numFmtId="0" fontId="10" fillId="2" borderId="0" xfId="0" applyFont="1" applyFill="1" applyAlignment="1">
      <alignment horizontal="center" vertical="center"/>
    </xf>
    <xf numFmtId="0" fontId="11" fillId="2" borderId="0" xfId="0" applyFont="1" applyFill="1" applyAlignment="1">
      <alignment horizontal="left" vertical="center"/>
    </xf>
    <xf numFmtId="0" fontId="11" fillId="0" borderId="0" xfId="0" applyFont="1" applyAlignment="1">
      <alignment horizontal="left" vertical="center"/>
    </xf>
    <xf numFmtId="0" fontId="9" fillId="3" borderId="7" xfId="0" applyFont="1" applyFill="1" applyBorder="1" applyAlignment="1">
      <alignment horizontal="left" vertical="center" wrapText="1"/>
    </xf>
    <xf numFmtId="0" fontId="9" fillId="3" borderId="2" xfId="0" applyFont="1" applyFill="1" applyBorder="1" applyAlignment="1">
      <alignment horizontal="left" vertical="center" wrapText="1"/>
    </xf>
    <xf numFmtId="0" fontId="9" fillId="3" borderId="3" xfId="0" applyFont="1" applyFill="1" applyBorder="1" applyAlignment="1">
      <alignment horizontal="left" vertical="center" wrapText="1"/>
    </xf>
    <xf numFmtId="0" fontId="9" fillId="3" borderId="51" xfId="0" applyFont="1" applyFill="1" applyBorder="1" applyAlignment="1">
      <alignment horizontal="left" vertical="center" wrapText="1"/>
    </xf>
    <xf numFmtId="0" fontId="9" fillId="3" borderId="0" xfId="0" applyFont="1" applyFill="1" applyAlignment="1">
      <alignment horizontal="left" vertical="center" wrapText="1"/>
    </xf>
    <xf numFmtId="0" fontId="9" fillId="3" borderId="12" xfId="0" applyFont="1" applyFill="1" applyBorder="1" applyAlignment="1">
      <alignment horizontal="left" vertical="center" wrapText="1"/>
    </xf>
    <xf numFmtId="0" fontId="9" fillId="3" borderId="65" xfId="0" applyFont="1" applyFill="1" applyBorder="1" applyAlignment="1">
      <alignment horizontal="left" vertical="center" wrapText="1"/>
    </xf>
    <xf numFmtId="0" fontId="9" fillId="3" borderId="21" xfId="0" applyFont="1" applyFill="1" applyBorder="1" applyAlignment="1">
      <alignment horizontal="left" vertical="center" wrapText="1"/>
    </xf>
    <xf numFmtId="0" fontId="9" fillId="3" borderId="35" xfId="0" applyFont="1" applyFill="1" applyBorder="1" applyAlignment="1">
      <alignment horizontal="left" vertical="center" wrapText="1"/>
    </xf>
    <xf numFmtId="0" fontId="12" fillId="3" borderId="100" xfId="0" applyFont="1" applyFill="1" applyBorder="1" applyAlignment="1">
      <alignment horizontal="center" vertical="center" justifyLastLine="1"/>
    </xf>
    <xf numFmtId="0" fontId="12" fillId="3" borderId="1" xfId="0" applyFont="1" applyFill="1" applyBorder="1" applyAlignment="1">
      <alignment horizontal="center" vertical="center" justifyLastLine="1"/>
    </xf>
    <xf numFmtId="0" fontId="12" fillId="3" borderId="34" xfId="0" applyFont="1" applyFill="1" applyBorder="1" applyAlignment="1">
      <alignment horizontal="center" vertical="center" justifyLastLine="1"/>
    </xf>
    <xf numFmtId="0" fontId="12" fillId="3" borderId="43" xfId="0" applyFont="1" applyFill="1" applyBorder="1" applyAlignment="1">
      <alignment horizontal="left" vertical="center" wrapText="1"/>
    </xf>
    <xf numFmtId="0" fontId="12" fillId="3" borderId="41" xfId="0" applyFont="1" applyFill="1" applyBorder="1" applyAlignment="1">
      <alignment horizontal="left" vertical="center" wrapText="1"/>
    </xf>
    <xf numFmtId="0" fontId="12" fillId="3" borderId="44" xfId="0" applyFont="1" applyFill="1" applyBorder="1" applyAlignment="1">
      <alignment horizontal="left" vertical="center" wrapText="1"/>
    </xf>
    <xf numFmtId="0" fontId="9" fillId="2" borderId="26" xfId="0" applyFont="1" applyFill="1" applyBorder="1" applyAlignment="1" applyProtection="1">
      <alignment horizontal="left" vertical="top" wrapText="1"/>
      <protection locked="0"/>
    </xf>
    <xf numFmtId="0" fontId="9" fillId="2" borderId="27" xfId="0" applyFont="1" applyFill="1" applyBorder="1" applyAlignment="1" applyProtection="1">
      <alignment horizontal="left" vertical="top" wrapText="1"/>
      <protection locked="0"/>
    </xf>
    <xf numFmtId="0" fontId="9" fillId="2" borderId="28" xfId="0" applyFont="1" applyFill="1" applyBorder="1" applyAlignment="1" applyProtection="1">
      <alignment horizontal="left" vertical="top" wrapText="1"/>
      <protection locked="0"/>
    </xf>
    <xf numFmtId="0" fontId="12" fillId="3" borderId="24" xfId="0" applyFont="1" applyFill="1" applyBorder="1" applyAlignment="1">
      <alignment horizontal="left" vertical="center"/>
    </xf>
    <xf numFmtId="0" fontId="12" fillId="3" borderId="13" xfId="0" applyFont="1" applyFill="1" applyBorder="1" applyAlignment="1">
      <alignment horizontal="left" vertical="center"/>
    </xf>
    <xf numFmtId="0" fontId="12" fillId="3" borderId="14" xfId="0" applyFont="1" applyFill="1" applyBorder="1" applyAlignment="1">
      <alignment horizontal="left" vertical="center"/>
    </xf>
    <xf numFmtId="0" fontId="9" fillId="0" borderId="26" xfId="0" applyFont="1" applyBorder="1" applyAlignment="1" applyProtection="1">
      <alignment horizontal="left" vertical="top" wrapText="1"/>
      <protection locked="0"/>
    </xf>
    <xf numFmtId="0" fontId="9" fillId="0" borderId="27" xfId="0" applyFont="1" applyBorder="1" applyAlignment="1" applyProtection="1">
      <alignment horizontal="left" vertical="top" wrapText="1"/>
      <protection locked="0"/>
    </xf>
    <xf numFmtId="0" fontId="9" fillId="0" borderId="28" xfId="0" applyFont="1" applyBorder="1" applyAlignment="1" applyProtection="1">
      <alignment horizontal="left" vertical="top" wrapText="1"/>
      <protection locked="0"/>
    </xf>
    <xf numFmtId="0" fontId="9" fillId="0" borderId="8" xfId="0" applyFont="1" applyBorder="1" applyAlignment="1" applyProtection="1">
      <alignment horizontal="left" vertical="top" wrapText="1"/>
      <protection locked="0"/>
    </xf>
    <xf numFmtId="0" fontId="9" fillId="0" borderId="5" xfId="0" applyFont="1" applyBorder="1" applyAlignment="1" applyProtection="1">
      <alignment horizontal="left" vertical="top" wrapText="1"/>
      <protection locked="0"/>
    </xf>
    <xf numFmtId="0" fontId="9" fillId="0" borderId="6" xfId="0" applyFont="1" applyBorder="1" applyAlignment="1" applyProtection="1">
      <alignment horizontal="left" vertical="top" wrapText="1"/>
      <protection locked="0"/>
    </xf>
    <xf numFmtId="0" fontId="6" fillId="2" borderId="195" xfId="0" applyFont="1" applyFill="1" applyBorder="1" applyAlignment="1" applyProtection="1">
      <alignment horizontal="center" vertical="center"/>
      <protection locked="0"/>
    </xf>
    <xf numFmtId="0" fontId="6" fillId="2" borderId="181" xfId="0" applyFont="1" applyFill="1" applyBorder="1" applyAlignment="1" applyProtection="1">
      <alignment horizontal="center" vertical="center"/>
      <protection locked="0"/>
    </xf>
    <xf numFmtId="0" fontId="6" fillId="2" borderId="184" xfId="0" applyFont="1" applyFill="1" applyBorder="1" applyAlignment="1" applyProtection="1">
      <alignment horizontal="center" vertical="center"/>
      <protection locked="0"/>
    </xf>
    <xf numFmtId="0" fontId="8" fillId="2" borderId="194" xfId="0" applyFont="1" applyFill="1" applyBorder="1" applyAlignment="1" applyProtection="1">
      <alignment horizontal="center" vertical="center" wrapText="1"/>
      <protection locked="0"/>
    </xf>
    <xf numFmtId="0" fontId="8" fillId="2" borderId="179" xfId="0" applyFont="1" applyFill="1" applyBorder="1" applyAlignment="1" applyProtection="1">
      <alignment horizontal="center" vertical="center" wrapText="1"/>
      <protection locked="0"/>
    </xf>
    <xf numFmtId="0" fontId="8" fillId="2" borderId="183" xfId="0" applyFont="1" applyFill="1" applyBorder="1" applyAlignment="1" applyProtection="1">
      <alignment horizontal="center" vertical="center" wrapText="1"/>
      <protection locked="0"/>
    </xf>
    <xf numFmtId="0" fontId="37" fillId="3" borderId="20" xfId="0" applyFont="1" applyFill="1" applyBorder="1" applyAlignment="1">
      <alignment horizontal="center" vertical="center" wrapText="1"/>
    </xf>
    <xf numFmtId="0" fontId="37" fillId="3" borderId="63" xfId="0" applyFont="1" applyFill="1" applyBorder="1" applyAlignment="1">
      <alignment horizontal="center" vertical="center" wrapText="1"/>
    </xf>
    <xf numFmtId="0" fontId="37" fillId="3" borderId="64" xfId="0" applyFont="1" applyFill="1" applyBorder="1" applyAlignment="1">
      <alignment horizontal="center" vertical="center" wrapText="1"/>
    </xf>
    <xf numFmtId="0" fontId="11" fillId="2" borderId="0" xfId="0" applyFont="1" applyFill="1">
      <alignment vertical="center"/>
    </xf>
    <xf numFmtId="0" fontId="11" fillId="0" borderId="0" xfId="0" applyFont="1">
      <alignment vertical="center"/>
    </xf>
    <xf numFmtId="0" fontId="9" fillId="2" borderId="84" xfId="0" applyFont="1" applyFill="1" applyBorder="1" applyAlignment="1" applyProtection="1">
      <alignment horizontal="left" vertical="center" wrapText="1"/>
      <protection locked="0"/>
    </xf>
    <xf numFmtId="0" fontId="9" fillId="2" borderId="85" xfId="0" applyFont="1" applyFill="1" applyBorder="1" applyAlignment="1" applyProtection="1">
      <alignment horizontal="left" vertical="center" wrapText="1"/>
      <protection locked="0"/>
    </xf>
    <xf numFmtId="0" fontId="8" fillId="2" borderId="18" xfId="0" applyFont="1" applyFill="1" applyBorder="1" applyAlignment="1" applyProtection="1">
      <alignment horizontal="left"/>
      <protection locked="0"/>
    </xf>
    <xf numFmtId="0" fontId="8" fillId="2" borderId="18" xfId="0" applyFont="1" applyFill="1" applyBorder="1" applyAlignment="1" applyProtection="1">
      <alignment horizontal="left" shrinkToFit="1"/>
      <protection locked="0"/>
    </xf>
    <xf numFmtId="0" fontId="8" fillId="2" borderId="37" xfId="0" applyFont="1" applyFill="1" applyBorder="1" applyAlignment="1" applyProtection="1">
      <alignment horizontal="left" wrapText="1"/>
      <protection locked="0"/>
    </xf>
    <xf numFmtId="0" fontId="8" fillId="2" borderId="37" xfId="0" applyFont="1" applyFill="1" applyBorder="1" applyAlignment="1" applyProtection="1">
      <alignment horizontal="left" shrinkToFit="1"/>
      <protection locked="0"/>
    </xf>
    <xf numFmtId="0" fontId="11" fillId="2" borderId="117" xfId="0" applyFont="1" applyFill="1" applyBorder="1" applyAlignment="1" applyProtection="1">
      <alignment horizontal="left" vertical="center" wrapText="1"/>
      <protection locked="0"/>
    </xf>
    <xf numFmtId="0" fontId="11" fillId="2" borderId="186" xfId="0" applyFont="1" applyFill="1" applyBorder="1" applyAlignment="1" applyProtection="1">
      <alignment horizontal="left" vertical="center" wrapText="1"/>
      <protection locked="0"/>
    </xf>
    <xf numFmtId="176" fontId="8" fillId="0" borderId="48" xfId="0" applyNumberFormat="1" applyFont="1" applyBorder="1" applyAlignment="1" applyProtection="1">
      <alignment horizontal="left" wrapText="1"/>
      <protection locked="0"/>
    </xf>
    <xf numFmtId="0" fontId="9" fillId="0" borderId="0" xfId="0" applyFont="1" applyAlignment="1">
      <alignment horizontal="left" vertical="center" wrapText="1" indent="10"/>
    </xf>
    <xf numFmtId="0" fontId="11" fillId="0" borderId="0" xfId="0" applyFont="1" applyAlignment="1">
      <alignment horizontal="left" vertical="center" wrapText="1" indent="10"/>
    </xf>
    <xf numFmtId="0" fontId="37" fillId="4" borderId="191" xfId="0" applyFont="1" applyFill="1" applyBorder="1" applyAlignment="1">
      <alignment horizontal="center" vertical="center" wrapText="1"/>
    </xf>
    <xf numFmtId="0" fontId="37" fillId="4" borderId="192" xfId="0" applyFont="1" applyFill="1" applyBorder="1" applyAlignment="1">
      <alignment horizontal="center" vertical="center" wrapText="1"/>
    </xf>
    <xf numFmtId="0" fontId="12" fillId="3" borderId="177" xfId="0" applyFont="1" applyFill="1" applyBorder="1" applyAlignment="1">
      <alignment horizontal="center" vertical="center" wrapText="1"/>
    </xf>
    <xf numFmtId="0" fontId="12" fillId="3" borderId="182" xfId="0" applyFont="1" applyFill="1" applyBorder="1" applyAlignment="1">
      <alignment horizontal="center" vertical="center" wrapText="1"/>
    </xf>
    <xf numFmtId="0" fontId="12" fillId="3" borderId="191" xfId="0" applyFont="1" applyFill="1" applyBorder="1" applyAlignment="1">
      <alignment horizontal="center" vertical="center" wrapText="1" justifyLastLine="1"/>
    </xf>
    <xf numFmtId="0" fontId="12" fillId="3" borderId="192" xfId="0" applyFont="1" applyFill="1" applyBorder="1" applyAlignment="1">
      <alignment horizontal="center" vertical="center" wrapText="1" justifyLastLine="1"/>
    </xf>
    <xf numFmtId="0" fontId="9" fillId="3" borderId="193" xfId="0" applyFont="1" applyFill="1" applyBorder="1" applyAlignment="1">
      <alignment horizontal="left" vertical="center" wrapText="1"/>
    </xf>
    <xf numFmtId="0" fontId="9" fillId="3" borderId="177" xfId="0" applyFont="1" applyFill="1" applyBorder="1" applyAlignment="1">
      <alignment horizontal="left" vertical="center" wrapText="1"/>
    </xf>
    <xf numFmtId="0" fontId="9" fillId="3" borderId="182" xfId="0" applyFont="1" applyFill="1" applyBorder="1" applyAlignment="1">
      <alignment horizontal="left" vertical="center" wrapText="1"/>
    </xf>
    <xf numFmtId="0" fontId="12" fillId="3" borderId="100" xfId="0" applyFont="1" applyFill="1" applyBorder="1" applyAlignment="1">
      <alignment horizontal="center" vertical="center" wrapText="1"/>
    </xf>
    <xf numFmtId="0" fontId="12" fillId="3" borderId="34"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12" fillId="3" borderId="43" xfId="0" applyFont="1" applyFill="1" applyBorder="1" applyAlignment="1">
      <alignment horizontal="left" vertical="center"/>
    </xf>
    <xf numFmtId="0" fontId="12" fillId="3" borderId="41" xfId="0" applyFont="1" applyFill="1" applyBorder="1" applyAlignment="1">
      <alignment horizontal="left" vertical="center"/>
    </xf>
    <xf numFmtId="0" fontId="12" fillId="3" borderId="44" xfId="0" applyFont="1" applyFill="1" applyBorder="1" applyAlignment="1">
      <alignment horizontal="left" vertical="center"/>
    </xf>
    <xf numFmtId="0" fontId="8" fillId="0" borderId="181" xfId="0" applyFont="1" applyBorder="1" applyAlignment="1" applyProtection="1">
      <alignment horizontal="center" vertical="center" wrapText="1"/>
      <protection locked="0"/>
    </xf>
    <xf numFmtId="0" fontId="8" fillId="0" borderId="184" xfId="0" applyFont="1" applyBorder="1" applyAlignment="1" applyProtection="1">
      <alignment horizontal="center" vertical="center" wrapText="1"/>
      <protection locked="0"/>
    </xf>
    <xf numFmtId="38" fontId="9" fillId="3" borderId="39" xfId="1" applyFont="1" applyFill="1" applyBorder="1" applyAlignment="1">
      <alignment horizontal="center" vertical="center" textRotation="255"/>
    </xf>
    <xf numFmtId="38" fontId="9" fillId="3" borderId="1" xfId="1" applyFont="1" applyFill="1" applyBorder="1" applyAlignment="1">
      <alignment horizontal="center" vertical="center" textRotation="255"/>
    </xf>
    <xf numFmtId="38" fontId="9" fillId="3" borderId="24" xfId="1" applyFont="1" applyFill="1" applyBorder="1" applyAlignment="1">
      <alignment horizontal="left" vertical="center"/>
    </xf>
    <xf numFmtId="38" fontId="9" fillId="3" borderId="13" xfId="1" applyFont="1" applyFill="1" applyBorder="1" applyAlignment="1">
      <alignment horizontal="left" vertical="center"/>
    </xf>
    <xf numFmtId="38" fontId="9" fillId="3" borderId="14" xfId="1" applyFont="1" applyFill="1" applyBorder="1" applyAlignment="1">
      <alignment horizontal="left" vertical="center"/>
    </xf>
    <xf numFmtId="0" fontId="9" fillId="0" borderId="26" xfId="1" applyNumberFormat="1" applyFont="1" applyBorder="1" applyAlignment="1" applyProtection="1">
      <alignment horizontal="left" vertical="top" wrapText="1"/>
      <protection locked="0"/>
    </xf>
    <xf numFmtId="0" fontId="9" fillId="0" borderId="27" xfId="1" applyNumberFormat="1" applyFont="1" applyBorder="1" applyAlignment="1" applyProtection="1">
      <alignment horizontal="left" vertical="top" wrapText="1"/>
      <protection locked="0"/>
    </xf>
    <xf numFmtId="0" fontId="9" fillId="0" borderId="28" xfId="1" applyNumberFormat="1" applyFont="1" applyBorder="1" applyAlignment="1" applyProtection="1">
      <alignment horizontal="left" vertical="top" wrapText="1"/>
      <protection locked="0"/>
    </xf>
    <xf numFmtId="38" fontId="9" fillId="3" borderId="47" xfId="1" applyFont="1" applyFill="1" applyBorder="1" applyAlignment="1">
      <alignment horizontal="center" vertical="center" wrapText="1" shrinkToFit="1"/>
    </xf>
    <xf numFmtId="38" fontId="9" fillId="3" borderId="48" xfId="1" applyFont="1" applyFill="1" applyBorder="1" applyAlignment="1">
      <alignment horizontal="center" vertical="center" wrapText="1" shrinkToFit="1"/>
    </xf>
    <xf numFmtId="38" fontId="9" fillId="3" borderId="49" xfId="1" applyFont="1" applyFill="1" applyBorder="1" applyAlignment="1">
      <alignment horizontal="center" vertical="center" wrapText="1" shrinkToFit="1"/>
    </xf>
    <xf numFmtId="0" fontId="9" fillId="0" borderId="62" xfId="1" applyNumberFormat="1" applyFont="1" applyBorder="1" applyAlignment="1" applyProtection="1">
      <alignment horizontal="left" vertical="center" wrapText="1"/>
      <protection locked="0"/>
    </xf>
    <xf numFmtId="0" fontId="9" fillId="0" borderId="63" xfId="1" applyNumberFormat="1" applyFont="1" applyBorder="1" applyAlignment="1" applyProtection="1">
      <alignment horizontal="left" vertical="center" wrapText="1"/>
      <protection locked="0"/>
    </xf>
    <xf numFmtId="0" fontId="9" fillId="0" borderId="64" xfId="1" applyNumberFormat="1" applyFont="1" applyBorder="1" applyAlignment="1" applyProtection="1">
      <alignment horizontal="left" vertical="center" wrapText="1"/>
      <protection locked="0"/>
    </xf>
    <xf numFmtId="38" fontId="9" fillId="3" borderId="39" xfId="1" applyFont="1" applyFill="1" applyBorder="1" applyAlignment="1">
      <alignment horizontal="center" vertical="center" wrapText="1"/>
    </xf>
    <xf numFmtId="38" fontId="9" fillId="3" borderId="1" xfId="1" applyFont="1" applyFill="1" applyBorder="1" applyAlignment="1">
      <alignment horizontal="center" vertical="center" wrapText="1"/>
    </xf>
    <xf numFmtId="0" fontId="9" fillId="0" borderId="29" xfId="1" applyNumberFormat="1" applyFont="1" applyBorder="1" applyAlignment="1" applyProtection="1">
      <alignment horizontal="left" vertical="top" wrapText="1"/>
      <protection locked="0"/>
    </xf>
    <xf numFmtId="0" fontId="9" fillId="0" borderId="30" xfId="1" applyNumberFormat="1" applyFont="1" applyBorder="1" applyAlignment="1" applyProtection="1">
      <alignment horizontal="left" vertical="top" wrapText="1"/>
      <protection locked="0"/>
    </xf>
    <xf numFmtId="0" fontId="9" fillId="0" borderId="31" xfId="1" applyNumberFormat="1" applyFont="1" applyBorder="1" applyAlignment="1" applyProtection="1">
      <alignment horizontal="left" vertical="top" wrapText="1"/>
      <protection locked="0"/>
    </xf>
    <xf numFmtId="0" fontId="9" fillId="0" borderId="59" xfId="1" applyNumberFormat="1" applyFont="1" applyBorder="1" applyAlignment="1" applyProtection="1">
      <alignment horizontal="center" vertical="center" wrapText="1"/>
      <protection locked="0"/>
    </xf>
    <xf numFmtId="0" fontId="9" fillId="0" borderId="60" xfId="1" applyNumberFormat="1" applyFont="1" applyBorder="1" applyAlignment="1" applyProtection="1">
      <alignment horizontal="center" vertical="center" wrapText="1"/>
      <protection locked="0"/>
    </xf>
    <xf numFmtId="0" fontId="9" fillId="0" borderId="25" xfId="1" applyNumberFormat="1" applyFont="1" applyBorder="1" applyAlignment="1" applyProtection="1">
      <alignment horizontal="center" vertical="center" wrapText="1"/>
      <protection locked="0"/>
    </xf>
    <xf numFmtId="0" fontId="9" fillId="0" borderId="15" xfId="1" applyNumberFormat="1" applyFont="1" applyBorder="1" applyAlignment="1" applyProtection="1">
      <alignment horizontal="center" vertical="center" wrapText="1"/>
      <protection locked="0"/>
    </xf>
    <xf numFmtId="0" fontId="9" fillId="0" borderId="23" xfId="1" applyNumberFormat="1" applyFont="1" applyBorder="1" applyAlignment="1" applyProtection="1">
      <alignment horizontal="center" vertical="center" wrapText="1"/>
      <protection locked="0"/>
    </xf>
    <xf numFmtId="38" fontId="9" fillId="3" borderId="61" xfId="1" applyFont="1" applyFill="1" applyBorder="1" applyAlignment="1">
      <alignment horizontal="center" vertical="center" textRotation="255"/>
    </xf>
    <xf numFmtId="38" fontId="9" fillId="3" borderId="24" xfId="1" applyFont="1" applyFill="1" applyBorder="1" applyAlignment="1">
      <alignment horizontal="center" vertical="center"/>
    </xf>
    <xf numFmtId="38" fontId="9" fillId="3" borderId="13" xfId="1" applyFont="1" applyFill="1" applyBorder="1" applyAlignment="1">
      <alignment horizontal="center" vertical="center"/>
    </xf>
    <xf numFmtId="38" fontId="9" fillId="3" borderId="50" xfId="1" applyFont="1" applyFill="1" applyBorder="1" applyAlignment="1">
      <alignment horizontal="center" vertical="center"/>
    </xf>
    <xf numFmtId="38" fontId="9" fillId="3" borderId="58" xfId="1" applyFont="1" applyFill="1" applyBorder="1" applyAlignment="1">
      <alignment horizontal="center" vertical="center"/>
    </xf>
    <xf numFmtId="38" fontId="9" fillId="3" borderId="14" xfId="1" applyFont="1" applyFill="1" applyBorder="1" applyAlignment="1">
      <alignment horizontal="center" vertical="center"/>
    </xf>
    <xf numFmtId="38" fontId="9" fillId="0" borderId="25" xfId="1" applyFont="1" applyBorder="1" applyAlignment="1">
      <alignment horizontal="center" vertical="center" wrapText="1"/>
    </xf>
    <xf numFmtId="38" fontId="9" fillId="0" borderId="15" xfId="1" applyFont="1" applyBorder="1" applyAlignment="1">
      <alignment horizontal="center" vertical="center" wrapText="1"/>
    </xf>
    <xf numFmtId="38" fontId="9" fillId="0" borderId="23" xfId="1" applyFont="1" applyBorder="1" applyAlignment="1">
      <alignment horizontal="center" vertical="center" wrapText="1"/>
    </xf>
    <xf numFmtId="38" fontId="9" fillId="0" borderId="15" xfId="1" applyFont="1" applyBorder="1" applyAlignment="1">
      <alignment horizontal="center" vertical="center"/>
    </xf>
    <xf numFmtId="38" fontId="9" fillId="0" borderId="53" xfId="1" applyFont="1" applyBorder="1" applyAlignment="1">
      <alignment horizontal="center" vertical="center"/>
    </xf>
    <xf numFmtId="0" fontId="9" fillId="0" borderId="11" xfId="1" applyNumberFormat="1" applyFont="1" applyBorder="1" applyAlignment="1" applyProtection="1">
      <alignment horizontal="left" vertical="top" wrapText="1"/>
      <protection locked="0"/>
    </xf>
    <xf numFmtId="0" fontId="9" fillId="0" borderId="0" xfId="1" applyNumberFormat="1" applyFont="1" applyBorder="1" applyAlignment="1" applyProtection="1">
      <alignment horizontal="left" vertical="top" wrapText="1"/>
      <protection locked="0"/>
    </xf>
    <xf numFmtId="0" fontId="9" fillId="0" borderId="12" xfId="1" applyNumberFormat="1" applyFont="1" applyBorder="1" applyAlignment="1" applyProtection="1">
      <alignment horizontal="left" vertical="top" wrapText="1"/>
      <protection locked="0"/>
    </xf>
    <xf numFmtId="0" fontId="9" fillId="0" borderId="17" xfId="1" applyNumberFormat="1" applyFont="1" applyBorder="1" applyAlignment="1" applyProtection="1">
      <alignment horizontal="left" vertical="top" wrapText="1"/>
      <protection locked="0"/>
    </xf>
    <xf numFmtId="0" fontId="9" fillId="0" borderId="18" xfId="1" applyNumberFormat="1" applyFont="1" applyBorder="1" applyAlignment="1" applyProtection="1">
      <alignment horizontal="left" vertical="top" wrapText="1"/>
      <protection locked="0"/>
    </xf>
    <xf numFmtId="0" fontId="9" fillId="0" borderId="33" xfId="1" applyNumberFormat="1" applyFont="1" applyBorder="1" applyAlignment="1" applyProtection="1">
      <alignment horizontal="left" vertical="top" wrapText="1"/>
      <protection locked="0"/>
    </xf>
    <xf numFmtId="38" fontId="9" fillId="3" borderId="17" xfId="1" applyFont="1" applyFill="1" applyBorder="1" applyAlignment="1">
      <alignment horizontal="center" vertical="center" shrinkToFit="1"/>
    </xf>
    <xf numFmtId="38" fontId="9" fillId="3" borderId="18" xfId="1" applyFont="1" applyFill="1" applyBorder="1" applyAlignment="1">
      <alignment horizontal="center" vertical="center" shrinkToFit="1"/>
    </xf>
    <xf numFmtId="38" fontId="9" fillId="3" borderId="19" xfId="1" applyFont="1" applyFill="1" applyBorder="1" applyAlignment="1">
      <alignment horizontal="center" vertical="center" shrinkToFit="1"/>
    </xf>
    <xf numFmtId="38" fontId="9" fillId="0" borderId="32" xfId="1" applyFont="1" applyBorder="1" applyAlignment="1" applyProtection="1">
      <alignment horizontal="center" vertical="center" shrinkToFit="1"/>
      <protection locked="0"/>
    </xf>
    <xf numFmtId="38" fontId="9" fillId="0" borderId="18" xfId="1" applyFont="1" applyBorder="1" applyAlignment="1" applyProtection="1">
      <alignment horizontal="center" vertical="center" shrinkToFit="1"/>
      <protection locked="0"/>
    </xf>
    <xf numFmtId="38" fontId="9" fillId="0" borderId="55" xfId="1" applyFont="1" applyBorder="1" applyAlignment="1" applyProtection="1">
      <alignment horizontal="center" vertical="center" shrinkToFit="1"/>
      <protection locked="0"/>
    </xf>
    <xf numFmtId="178" fontId="9" fillId="0" borderId="36" xfId="1" applyNumberFormat="1" applyFont="1" applyFill="1" applyBorder="1" applyAlignment="1" applyProtection="1">
      <alignment horizontal="center" vertical="center"/>
      <protection locked="0"/>
    </xf>
    <xf numFmtId="178" fontId="9" fillId="0" borderId="37" xfId="1" applyNumberFormat="1" applyFont="1" applyFill="1" applyBorder="1" applyAlignment="1" applyProtection="1">
      <alignment horizontal="center" vertical="center"/>
      <protection locked="0"/>
    </xf>
    <xf numFmtId="178" fontId="9" fillId="0" borderId="38" xfId="1" applyNumberFormat="1" applyFont="1" applyFill="1" applyBorder="1" applyAlignment="1" applyProtection="1">
      <alignment horizontal="center" vertical="center"/>
      <protection locked="0"/>
    </xf>
    <xf numFmtId="38" fontId="9" fillId="3" borderId="37" xfId="1" applyFont="1" applyFill="1" applyBorder="1" applyAlignment="1">
      <alignment horizontal="center" vertical="center"/>
    </xf>
    <xf numFmtId="38" fontId="9" fillId="3" borderId="56" xfId="1" applyFont="1" applyFill="1" applyBorder="1" applyAlignment="1">
      <alignment horizontal="center" vertical="center" shrinkToFit="1"/>
    </xf>
    <xf numFmtId="38" fontId="9" fillId="3" borderId="37" xfId="1" applyFont="1" applyFill="1" applyBorder="1" applyAlignment="1">
      <alignment horizontal="center" vertical="center" shrinkToFit="1"/>
    </xf>
    <xf numFmtId="38" fontId="9" fillId="3" borderId="38" xfId="1" applyFont="1" applyFill="1" applyBorder="1" applyAlignment="1">
      <alignment horizontal="center" vertical="center" shrinkToFit="1"/>
    </xf>
    <xf numFmtId="38" fontId="9" fillId="3" borderId="36" xfId="1" applyFont="1" applyFill="1" applyBorder="1" applyAlignment="1">
      <alignment horizontal="center" vertical="center"/>
    </xf>
    <xf numFmtId="0" fontId="9" fillId="0" borderId="36" xfId="1" applyNumberFormat="1" applyFont="1" applyBorder="1" applyAlignment="1" applyProtection="1">
      <alignment horizontal="center" vertical="center"/>
      <protection locked="0"/>
    </xf>
    <xf numFmtId="0" fontId="9" fillId="0" borderId="37" xfId="1" applyNumberFormat="1" applyFont="1" applyBorder="1" applyAlignment="1" applyProtection="1">
      <alignment horizontal="center" vertical="center"/>
      <protection locked="0"/>
    </xf>
    <xf numFmtId="0" fontId="9" fillId="0" borderId="57" xfId="1" applyNumberFormat="1" applyFont="1" applyBorder="1" applyAlignment="1" applyProtection="1">
      <alignment horizontal="center" vertical="center"/>
      <protection locked="0"/>
    </xf>
    <xf numFmtId="0" fontId="9" fillId="0" borderId="37" xfId="1" applyNumberFormat="1" applyFont="1" applyFill="1" applyBorder="1" applyAlignment="1" applyProtection="1">
      <alignment horizontal="center" vertical="center"/>
      <protection locked="0"/>
    </xf>
    <xf numFmtId="0" fontId="9" fillId="0" borderId="38" xfId="1" applyNumberFormat="1" applyFont="1" applyFill="1" applyBorder="1" applyAlignment="1" applyProtection="1">
      <alignment horizontal="center" vertical="center"/>
      <protection locked="0"/>
    </xf>
    <xf numFmtId="38" fontId="9" fillId="3" borderId="38" xfId="1" applyFont="1" applyFill="1" applyBorder="1" applyAlignment="1">
      <alignment horizontal="center" vertical="center"/>
    </xf>
    <xf numFmtId="38" fontId="14" fillId="3" borderId="47" xfId="1" applyFont="1" applyFill="1" applyBorder="1" applyAlignment="1">
      <alignment horizontal="center" vertical="center" wrapText="1" justifyLastLine="1"/>
    </xf>
    <xf numFmtId="38" fontId="14" fillId="3" borderId="48" xfId="1" applyFont="1" applyFill="1" applyBorder="1" applyAlignment="1">
      <alignment horizontal="center" vertical="center" wrapText="1" justifyLastLine="1"/>
    </xf>
    <xf numFmtId="38" fontId="14" fillId="3" borderId="49" xfId="1" applyFont="1" applyFill="1" applyBorder="1" applyAlignment="1">
      <alignment horizontal="center" vertical="center" wrapText="1" justifyLastLine="1"/>
    </xf>
    <xf numFmtId="38" fontId="14" fillId="3" borderId="51" xfId="1" applyFont="1" applyFill="1" applyBorder="1" applyAlignment="1">
      <alignment horizontal="center" vertical="center" wrapText="1" justifyLastLine="1"/>
    </xf>
    <xf numFmtId="38" fontId="14" fillId="3" borderId="0" xfId="1" applyFont="1" applyFill="1" applyBorder="1" applyAlignment="1">
      <alignment horizontal="center" vertical="center" wrapText="1" justifyLastLine="1"/>
    </xf>
    <xf numFmtId="38" fontId="14" fillId="3" borderId="52" xfId="1" applyFont="1" applyFill="1" applyBorder="1" applyAlignment="1">
      <alignment horizontal="center" vertical="center" wrapText="1" justifyLastLine="1"/>
    </xf>
    <xf numFmtId="38" fontId="14" fillId="3" borderId="54" xfId="1" applyFont="1" applyFill="1" applyBorder="1" applyAlignment="1">
      <alignment horizontal="center" vertical="center" wrapText="1" justifyLastLine="1"/>
    </xf>
    <xf numFmtId="38" fontId="14" fillId="3" borderId="18" xfId="1" applyFont="1" applyFill="1" applyBorder="1" applyAlignment="1">
      <alignment horizontal="center" vertical="center" wrapText="1" justifyLastLine="1"/>
    </xf>
    <xf numFmtId="38" fontId="14" fillId="3" borderId="55" xfId="1" applyFont="1" applyFill="1" applyBorder="1" applyAlignment="1">
      <alignment horizontal="center" vertical="center" wrapText="1" justifyLastLine="1"/>
    </xf>
    <xf numFmtId="38" fontId="15" fillId="3" borderId="24" xfId="1" applyFont="1" applyFill="1" applyBorder="1" applyAlignment="1">
      <alignment horizontal="center" vertical="center"/>
    </xf>
    <xf numFmtId="38" fontId="15" fillId="3" borderId="13" xfId="1" applyFont="1" applyFill="1" applyBorder="1" applyAlignment="1">
      <alignment horizontal="center" vertical="center"/>
    </xf>
    <xf numFmtId="38" fontId="15" fillId="3" borderId="50" xfId="1" applyFont="1" applyFill="1" applyBorder="1" applyAlignment="1">
      <alignment horizontal="center" vertical="center"/>
    </xf>
    <xf numFmtId="176" fontId="9" fillId="6" borderId="13" xfId="1" applyNumberFormat="1" applyFont="1" applyFill="1" applyBorder="1" applyAlignment="1">
      <alignment horizontal="center" vertical="center"/>
    </xf>
    <xf numFmtId="176" fontId="9" fillId="6" borderId="50" xfId="1" applyNumberFormat="1" applyFont="1" applyFill="1" applyBorder="1" applyAlignment="1">
      <alignment horizontal="center" vertical="center"/>
    </xf>
    <xf numFmtId="38" fontId="15" fillId="3" borderId="24" xfId="1" applyFont="1" applyFill="1" applyBorder="1" applyAlignment="1">
      <alignment horizontal="center" vertical="center" justifyLastLine="1"/>
    </xf>
    <xf numFmtId="38" fontId="15" fillId="3" borderId="13" xfId="1" applyFont="1" applyFill="1" applyBorder="1" applyAlignment="1">
      <alignment horizontal="center" vertical="center" justifyLastLine="1"/>
    </xf>
    <xf numFmtId="38" fontId="15" fillId="3" borderId="50" xfId="1" applyFont="1" applyFill="1" applyBorder="1" applyAlignment="1">
      <alignment horizontal="center" vertical="center" justifyLastLine="1"/>
    </xf>
    <xf numFmtId="49" fontId="9" fillId="0" borderId="24" xfId="1" applyNumberFormat="1" applyFont="1" applyBorder="1" applyAlignment="1" applyProtection="1">
      <alignment horizontal="center" vertical="center" justifyLastLine="1"/>
      <protection locked="0"/>
    </xf>
    <xf numFmtId="49" fontId="9" fillId="0" borderId="13" xfId="1" applyNumberFormat="1" applyFont="1" applyBorder="1" applyAlignment="1" applyProtection="1">
      <alignment horizontal="center" vertical="center" justifyLastLine="1"/>
      <protection locked="0"/>
    </xf>
    <xf numFmtId="49" fontId="9" fillId="0" borderId="14" xfId="1" applyNumberFormat="1" applyFont="1" applyBorder="1" applyAlignment="1" applyProtection="1">
      <alignment horizontal="center" vertical="center" justifyLastLine="1"/>
      <protection locked="0"/>
    </xf>
    <xf numFmtId="38" fontId="15" fillId="3" borderId="25" xfId="1" applyFont="1" applyFill="1" applyBorder="1" applyAlignment="1">
      <alignment horizontal="center" vertical="center" justifyLastLine="1"/>
    </xf>
    <xf numFmtId="38" fontId="15" fillId="3" borderId="15" xfId="1" applyFont="1" applyFill="1" applyBorder="1" applyAlignment="1">
      <alignment horizontal="center" vertical="center" justifyLastLine="1"/>
    </xf>
    <xf numFmtId="38" fontId="15" fillId="3" borderId="53" xfId="1" applyFont="1" applyFill="1" applyBorder="1" applyAlignment="1">
      <alignment horizontal="center" vertical="center" justifyLastLine="1"/>
    </xf>
    <xf numFmtId="49" fontId="9" fillId="0" borderId="25" xfId="1" applyNumberFormat="1" applyFont="1" applyBorder="1" applyAlignment="1" applyProtection="1">
      <alignment horizontal="center" vertical="center" justifyLastLine="1"/>
      <protection locked="0"/>
    </xf>
    <xf numFmtId="49" fontId="9" fillId="0" borderId="15" xfId="1" applyNumberFormat="1" applyFont="1" applyBorder="1" applyAlignment="1" applyProtection="1">
      <alignment horizontal="center" vertical="center" justifyLastLine="1"/>
      <protection locked="0"/>
    </xf>
    <xf numFmtId="49" fontId="9" fillId="0" borderId="16" xfId="1" applyNumberFormat="1" applyFont="1" applyBorder="1" applyAlignment="1" applyProtection="1">
      <alignment horizontal="center" vertical="center" justifyLastLine="1"/>
      <protection locked="0"/>
    </xf>
    <xf numFmtId="0" fontId="9" fillId="6" borderId="29" xfId="1" applyNumberFormat="1" applyFont="1" applyFill="1" applyBorder="1" applyAlignment="1">
      <alignment horizontal="center" vertical="center" wrapText="1"/>
    </xf>
    <xf numFmtId="0" fontId="9" fillId="6" borderId="30" xfId="1" applyNumberFormat="1" applyFont="1" applyFill="1" applyBorder="1" applyAlignment="1">
      <alignment horizontal="center" vertical="center" wrapText="1"/>
    </xf>
    <xf numFmtId="0" fontId="9" fillId="6" borderId="102" xfId="1" applyNumberFormat="1" applyFont="1" applyFill="1" applyBorder="1" applyAlignment="1">
      <alignment horizontal="center" vertical="center" wrapText="1"/>
    </xf>
    <xf numFmtId="0" fontId="9" fillId="6" borderId="17" xfId="1" applyNumberFormat="1" applyFont="1" applyFill="1" applyBorder="1" applyAlignment="1">
      <alignment horizontal="center" vertical="center" wrapText="1"/>
    </xf>
    <xf numFmtId="0" fontId="9" fillId="6" borderId="18" xfId="1" applyNumberFormat="1" applyFont="1" applyFill="1" applyBorder="1" applyAlignment="1">
      <alignment horizontal="center" vertical="center" wrapText="1"/>
    </xf>
    <xf numFmtId="0" fontId="9" fillId="6" borderId="55" xfId="1" applyNumberFormat="1" applyFont="1" applyFill="1" applyBorder="1" applyAlignment="1">
      <alignment horizontal="center" vertical="center" wrapText="1"/>
    </xf>
    <xf numFmtId="38" fontId="9" fillId="3" borderId="29" xfId="1" applyFont="1" applyFill="1" applyBorder="1" applyAlignment="1">
      <alignment horizontal="center" vertical="center" justifyLastLine="1"/>
    </xf>
    <xf numFmtId="38" fontId="9" fillId="3" borderId="30" xfId="1" applyFont="1" applyFill="1" applyBorder="1" applyAlignment="1">
      <alignment horizontal="center" vertical="center" justifyLastLine="1"/>
    </xf>
    <xf numFmtId="38" fontId="9" fillId="3" borderId="102" xfId="1" applyFont="1" applyFill="1" applyBorder="1" applyAlignment="1">
      <alignment horizontal="center" vertical="center" justifyLastLine="1"/>
    </xf>
    <xf numFmtId="38" fontId="9" fillId="3" borderId="17" xfId="1" applyFont="1" applyFill="1" applyBorder="1" applyAlignment="1">
      <alignment horizontal="center" vertical="center" justifyLastLine="1"/>
    </xf>
    <xf numFmtId="38" fontId="9" fillId="3" borderId="18" xfId="1" applyFont="1" applyFill="1" applyBorder="1" applyAlignment="1">
      <alignment horizontal="center" vertical="center" justifyLastLine="1"/>
    </xf>
    <xf numFmtId="38" fontId="9" fillId="3" borderId="55" xfId="1" applyFont="1" applyFill="1" applyBorder="1" applyAlignment="1">
      <alignment horizontal="center" vertical="center" justifyLastLine="1"/>
    </xf>
    <xf numFmtId="38" fontId="9" fillId="3" borderId="26" xfId="1" applyFont="1" applyFill="1" applyBorder="1" applyAlignment="1">
      <alignment horizontal="center" vertical="center" justifyLastLine="1"/>
    </xf>
    <xf numFmtId="38" fontId="9" fillId="3" borderId="27" xfId="1" applyFont="1" applyFill="1" applyBorder="1" applyAlignment="1">
      <alignment horizontal="center" vertical="center" justifyLastLine="1"/>
    </xf>
    <xf numFmtId="38" fontId="9" fillId="3" borderId="46" xfId="1" applyFont="1" applyFill="1" applyBorder="1" applyAlignment="1">
      <alignment horizontal="center" vertical="center" justifyLastLine="1"/>
    </xf>
    <xf numFmtId="0" fontId="40" fillId="0" borderId="26" xfId="4" applyNumberFormat="1" applyBorder="1" applyAlignment="1" applyProtection="1">
      <alignment horizontal="center" vertical="center" shrinkToFit="1"/>
      <protection locked="0"/>
    </xf>
    <xf numFmtId="0" fontId="9" fillId="0" borderId="27" xfId="1" applyNumberFormat="1" applyFont="1" applyBorder="1" applyAlignment="1" applyProtection="1">
      <alignment horizontal="center" vertical="center" shrinkToFit="1"/>
      <protection locked="0"/>
    </xf>
    <xf numFmtId="0" fontId="9" fillId="0" borderId="28" xfId="1" applyNumberFormat="1" applyFont="1" applyBorder="1" applyAlignment="1" applyProtection="1">
      <alignment horizontal="center" vertical="center" shrinkToFit="1"/>
      <protection locked="0"/>
    </xf>
    <xf numFmtId="38" fontId="14" fillId="3" borderId="56" xfId="1" applyFont="1" applyFill="1" applyBorder="1" applyAlignment="1">
      <alignment horizontal="center" vertical="center" wrapText="1" shrinkToFit="1"/>
    </xf>
    <xf numFmtId="38" fontId="14" fillId="3" borderId="37" xfId="1" applyFont="1" applyFill="1" applyBorder="1" applyAlignment="1">
      <alignment horizontal="center" vertical="center" wrapText="1" shrinkToFit="1"/>
    </xf>
    <xf numFmtId="38" fontId="14" fillId="3" borderId="38" xfId="1" applyFont="1" applyFill="1" applyBorder="1" applyAlignment="1">
      <alignment horizontal="center" vertical="center" wrapText="1" shrinkToFit="1"/>
    </xf>
    <xf numFmtId="0" fontId="9" fillId="6" borderId="26" xfId="1" applyNumberFormat="1" applyFont="1" applyFill="1" applyBorder="1" applyAlignment="1">
      <alignment horizontal="center" vertical="center" shrinkToFit="1"/>
    </xf>
    <xf numFmtId="0" fontId="9" fillId="6" borderId="27" xfId="1" applyNumberFormat="1" applyFont="1" applyFill="1" applyBorder="1" applyAlignment="1">
      <alignment horizontal="center" vertical="center" shrinkToFit="1"/>
    </xf>
    <xf numFmtId="0" fontId="9" fillId="6" borderId="28" xfId="1" applyNumberFormat="1" applyFont="1" applyFill="1" applyBorder="1" applyAlignment="1">
      <alignment horizontal="center" vertical="center" shrinkToFit="1"/>
    </xf>
    <xf numFmtId="38" fontId="10" fillId="0" borderId="0" xfId="1" applyFont="1" applyBorder="1" applyAlignment="1">
      <alignment horizontal="left" vertical="center"/>
    </xf>
    <xf numFmtId="38" fontId="14" fillId="3" borderId="40" xfId="1" applyFont="1" applyFill="1" applyBorder="1" applyAlignment="1">
      <alignment horizontal="center" vertical="center"/>
    </xf>
    <xf numFmtId="38" fontId="14" fillId="3" borderId="41" xfId="1" applyFont="1" applyFill="1" applyBorder="1" applyAlignment="1">
      <alignment horizontal="center" vertical="center"/>
    </xf>
    <xf numFmtId="38" fontId="14" fillId="3" borderId="42" xfId="1" applyFont="1" applyFill="1" applyBorder="1" applyAlignment="1">
      <alignment horizontal="center" vertical="center"/>
    </xf>
    <xf numFmtId="0" fontId="9" fillId="0" borderId="43" xfId="1" applyNumberFormat="1" applyFont="1" applyBorder="1" applyAlignment="1" applyProtection="1">
      <alignment horizontal="center" vertical="center" shrinkToFit="1"/>
      <protection locked="0"/>
    </xf>
    <xf numFmtId="0" fontId="9" fillId="0" borderId="41" xfId="1" applyNumberFormat="1" applyFont="1" applyBorder="1" applyAlignment="1" applyProtection="1">
      <alignment horizontal="center" vertical="center" shrinkToFit="1"/>
      <protection locked="0"/>
    </xf>
    <xf numFmtId="0" fontId="9" fillId="0" borderId="42" xfId="1" applyNumberFormat="1" applyFont="1" applyBorder="1" applyAlignment="1" applyProtection="1">
      <alignment horizontal="center" vertical="center" shrinkToFit="1"/>
      <protection locked="0"/>
    </xf>
    <xf numFmtId="38" fontId="14" fillId="3" borderId="43" xfId="1" applyFont="1" applyFill="1" applyBorder="1" applyAlignment="1">
      <alignment horizontal="center" vertical="center"/>
    </xf>
    <xf numFmtId="38" fontId="9" fillId="0" borderId="43" xfId="1" applyFont="1" applyFill="1" applyBorder="1" applyAlignment="1" applyProtection="1">
      <alignment horizontal="center" vertical="center"/>
      <protection locked="0"/>
    </xf>
    <xf numFmtId="38" fontId="9" fillId="0" borderId="41" xfId="1" applyFont="1" applyFill="1" applyBorder="1" applyAlignment="1" applyProtection="1">
      <alignment horizontal="center" vertical="center"/>
      <protection locked="0"/>
    </xf>
    <xf numFmtId="38" fontId="9" fillId="0" borderId="42" xfId="1" applyFont="1" applyFill="1" applyBorder="1" applyAlignment="1" applyProtection="1">
      <alignment horizontal="center" vertical="center"/>
      <protection locked="0"/>
    </xf>
    <xf numFmtId="0" fontId="9" fillId="0" borderId="43" xfId="1" applyNumberFormat="1" applyFont="1" applyBorder="1" applyAlignment="1" applyProtection="1">
      <alignment horizontal="center" vertical="center"/>
      <protection locked="0"/>
    </xf>
    <xf numFmtId="0" fontId="9" fillId="0" borderId="41" xfId="1" applyNumberFormat="1" applyFont="1" applyBorder="1" applyAlignment="1" applyProtection="1">
      <alignment horizontal="center" vertical="center"/>
      <protection locked="0"/>
    </xf>
    <xf numFmtId="0" fontId="9" fillId="0" borderId="44" xfId="1" applyNumberFormat="1" applyFont="1" applyBorder="1" applyAlignment="1" applyProtection="1">
      <alignment horizontal="center" vertical="center"/>
      <protection locked="0"/>
    </xf>
    <xf numFmtId="38" fontId="9" fillId="3" borderId="45" xfId="1" applyFont="1" applyFill="1" applyBorder="1" applyAlignment="1">
      <alignment horizontal="center" vertical="center" justifyLastLine="1"/>
    </xf>
    <xf numFmtId="0" fontId="9" fillId="6" borderId="26" xfId="1" applyNumberFormat="1" applyFont="1" applyFill="1" applyBorder="1" applyAlignment="1">
      <alignment horizontal="center" vertical="center" justifyLastLine="1"/>
    </xf>
    <xf numFmtId="0" fontId="9" fillId="6" borderId="27" xfId="1" applyNumberFormat="1" applyFont="1" applyFill="1" applyBorder="1" applyAlignment="1">
      <alignment horizontal="center" vertical="center" justifyLastLine="1"/>
    </xf>
    <xf numFmtId="0" fontId="9" fillId="6" borderId="46" xfId="1" applyNumberFormat="1" applyFont="1" applyFill="1" applyBorder="1" applyAlignment="1">
      <alignment horizontal="center" vertical="center" justifyLastLine="1"/>
    </xf>
    <xf numFmtId="38" fontId="9" fillId="3" borderId="26" xfId="1" applyFont="1" applyFill="1" applyBorder="1" applyAlignment="1">
      <alignment horizontal="center" vertical="center" shrinkToFit="1"/>
    </xf>
    <xf numFmtId="38" fontId="9" fillId="3" borderId="27" xfId="1" applyFont="1" applyFill="1" applyBorder="1" applyAlignment="1">
      <alignment horizontal="center" vertical="center" shrinkToFit="1"/>
    </xf>
    <xf numFmtId="0" fontId="9" fillId="6" borderId="46" xfId="1" applyNumberFormat="1" applyFont="1" applyFill="1" applyBorder="1" applyAlignment="1">
      <alignment horizontal="center" vertical="center" shrinkToFit="1"/>
    </xf>
    <xf numFmtId="38" fontId="9" fillId="3" borderId="46" xfId="1" applyFont="1" applyFill="1" applyBorder="1" applyAlignment="1">
      <alignment horizontal="center" vertical="center" shrinkToFit="1"/>
    </xf>
    <xf numFmtId="38" fontId="9" fillId="3" borderId="108" xfId="1" applyFont="1" applyFill="1" applyBorder="1" applyAlignment="1">
      <alignment horizontal="center" vertical="center"/>
    </xf>
    <xf numFmtId="38" fontId="9" fillId="3" borderId="109" xfId="1" applyFont="1" applyFill="1" applyBorder="1" applyAlignment="1">
      <alignment horizontal="center" vertical="center"/>
    </xf>
    <xf numFmtId="0" fontId="9" fillId="3" borderId="109" xfId="1" applyNumberFormat="1" applyFont="1" applyFill="1" applyBorder="1" applyAlignment="1">
      <alignment horizontal="left" vertical="center" wrapText="1"/>
    </xf>
    <xf numFmtId="0" fontId="9" fillId="3" borderId="110" xfId="1" applyNumberFormat="1" applyFont="1" applyFill="1" applyBorder="1" applyAlignment="1">
      <alignment horizontal="left" vertical="center" wrapText="1"/>
    </xf>
    <xf numFmtId="38" fontId="9" fillId="3" borderId="111" xfId="1" applyFont="1" applyFill="1" applyBorder="1" applyAlignment="1">
      <alignment horizontal="center" vertical="center"/>
    </xf>
    <xf numFmtId="38" fontId="9" fillId="3" borderId="112" xfId="1" applyFont="1" applyFill="1" applyBorder="1" applyAlignment="1">
      <alignment horizontal="center" vertical="center"/>
    </xf>
    <xf numFmtId="0" fontId="9" fillId="0" borderId="112" xfId="1" applyNumberFormat="1" applyFont="1" applyFill="1" applyBorder="1" applyAlignment="1" applyProtection="1">
      <alignment horizontal="center" vertical="center"/>
      <protection locked="0"/>
    </xf>
    <xf numFmtId="38" fontId="9" fillId="3" borderId="113" xfId="1" applyFont="1" applyFill="1" applyBorder="1" applyAlignment="1">
      <alignment horizontal="center" vertical="center"/>
    </xf>
    <xf numFmtId="0" fontId="40" fillId="0" borderId="105" xfId="4" applyFill="1" applyBorder="1" applyProtection="1">
      <alignment vertical="center"/>
      <protection locked="0"/>
    </xf>
    <xf numFmtId="0" fontId="0" fillId="0" borderId="48" xfId="0" applyBorder="1" applyProtection="1">
      <alignment vertical="center"/>
      <protection locked="0"/>
    </xf>
    <xf numFmtId="0" fontId="0" fillId="0" borderId="49" xfId="0" applyBorder="1" applyProtection="1">
      <alignment vertical="center"/>
      <protection locked="0"/>
    </xf>
    <xf numFmtId="0" fontId="0" fillId="0" borderId="17" xfId="0" applyBorder="1" applyProtection="1">
      <alignment vertical="center"/>
      <protection locked="0"/>
    </xf>
    <xf numFmtId="0" fontId="0" fillId="0" borderId="18" xfId="0" applyBorder="1" applyProtection="1">
      <alignment vertical="center"/>
      <protection locked="0"/>
    </xf>
    <xf numFmtId="0" fontId="0" fillId="0" borderId="55" xfId="0" applyBorder="1" applyProtection="1">
      <alignment vertical="center"/>
      <protection locked="0"/>
    </xf>
    <xf numFmtId="38" fontId="9" fillId="3" borderId="113" xfId="1" applyFont="1" applyFill="1" applyBorder="1" applyAlignment="1">
      <alignment horizontal="center" vertical="center" wrapText="1"/>
    </xf>
    <xf numFmtId="49" fontId="33" fillId="0" borderId="105" xfId="2" applyNumberFormat="1" applyFont="1" applyBorder="1" applyAlignment="1" applyProtection="1">
      <alignment horizontal="center" vertical="center" wrapText="1"/>
      <protection locked="0"/>
    </xf>
    <xf numFmtId="49" fontId="33" fillId="0" borderId="48" xfId="2" applyNumberFormat="1" applyFont="1" applyBorder="1" applyAlignment="1" applyProtection="1">
      <alignment horizontal="center" vertical="center" wrapText="1"/>
      <protection locked="0"/>
    </xf>
    <xf numFmtId="49" fontId="33" fillId="0" borderId="106" xfId="2" applyNumberFormat="1" applyFont="1" applyBorder="1" applyAlignment="1" applyProtection="1">
      <alignment horizontal="center" vertical="center" wrapText="1"/>
      <protection locked="0"/>
    </xf>
    <xf numFmtId="49" fontId="33" fillId="0" borderId="17" xfId="2" applyNumberFormat="1" applyFont="1" applyBorder="1" applyAlignment="1" applyProtection="1">
      <alignment horizontal="center" vertical="center" wrapText="1"/>
      <protection locked="0"/>
    </xf>
    <xf numFmtId="49" fontId="33" fillId="0" borderId="18" xfId="2" applyNumberFormat="1" applyFont="1" applyBorder="1" applyAlignment="1" applyProtection="1">
      <alignment horizontal="center" vertical="center" wrapText="1"/>
      <protection locked="0"/>
    </xf>
    <xf numFmtId="49" fontId="33" fillId="0" borderId="33" xfId="2" applyNumberFormat="1" applyFont="1" applyBorder="1" applyAlignment="1" applyProtection="1">
      <alignment horizontal="center" vertical="center" wrapText="1"/>
      <protection locked="0"/>
    </xf>
    <xf numFmtId="38" fontId="9" fillId="3" borderId="114" xfId="1" applyFont="1" applyFill="1" applyBorder="1" applyAlignment="1">
      <alignment horizontal="center" vertical="center"/>
    </xf>
    <xf numFmtId="0" fontId="9" fillId="0" borderId="114" xfId="1" applyNumberFormat="1" applyFont="1" applyFill="1" applyBorder="1" applyAlignment="1" applyProtection="1">
      <alignment horizontal="center" vertical="center"/>
      <protection locked="0"/>
    </xf>
    <xf numFmtId="38" fontId="14" fillId="3" borderId="65" xfId="1" applyFont="1" applyFill="1" applyBorder="1" applyAlignment="1">
      <alignment horizontal="center" vertical="center" wrapText="1" justifyLastLine="1"/>
    </xf>
    <xf numFmtId="38" fontId="14" fillId="3" borderId="21" xfId="1" applyFont="1" applyFill="1" applyBorder="1" applyAlignment="1">
      <alignment horizontal="center" vertical="center" wrapText="1" justifyLastLine="1"/>
    </xf>
    <xf numFmtId="38" fontId="14" fillId="3" borderId="66" xfId="1" applyFont="1" applyFill="1" applyBorder="1" applyAlignment="1">
      <alignment horizontal="center" vertical="center" wrapText="1" justifyLastLine="1"/>
    </xf>
    <xf numFmtId="38" fontId="14" fillId="3" borderId="67" xfId="1" applyFont="1" applyFill="1" applyBorder="1" applyAlignment="1">
      <alignment horizontal="center" vertical="center"/>
    </xf>
    <xf numFmtId="38" fontId="14" fillId="3" borderId="58" xfId="1" applyFont="1" applyFill="1" applyBorder="1" applyAlignment="1">
      <alignment horizontal="center" vertical="center"/>
    </xf>
    <xf numFmtId="38" fontId="14" fillId="3" borderId="101" xfId="1" applyFont="1" applyFill="1" applyBorder="1" applyAlignment="1">
      <alignment horizontal="center" vertical="center"/>
    </xf>
    <xf numFmtId="0" fontId="9" fillId="0" borderId="116" xfId="1" applyNumberFormat="1" applyFont="1" applyFill="1" applyBorder="1" applyAlignment="1" applyProtection="1">
      <alignment horizontal="center" vertical="center"/>
      <protection locked="0"/>
    </xf>
    <xf numFmtId="38" fontId="9" fillId="3" borderId="115" xfId="1" applyFont="1" applyFill="1" applyBorder="1" applyAlignment="1">
      <alignment horizontal="center" vertical="center"/>
    </xf>
    <xf numFmtId="38" fontId="9" fillId="3" borderId="117" xfId="1" applyFont="1" applyFill="1" applyBorder="1" applyAlignment="1">
      <alignment horizontal="center" vertical="center"/>
    </xf>
    <xf numFmtId="0" fontId="40" fillId="0" borderId="0" xfId="4" applyFill="1" applyBorder="1" applyProtection="1">
      <alignment vertical="center"/>
      <protection locked="0"/>
    </xf>
    <xf numFmtId="0" fontId="0" fillId="0" borderId="0" xfId="0" applyProtection="1">
      <alignment vertical="center"/>
      <protection locked="0"/>
    </xf>
    <xf numFmtId="38" fontId="9" fillId="3" borderId="117" xfId="1" applyFont="1" applyFill="1" applyBorder="1" applyAlignment="1">
      <alignment horizontal="center" vertical="center" wrapText="1"/>
    </xf>
    <xf numFmtId="49" fontId="33" fillId="0" borderId="20" xfId="2" applyNumberFormat="1" applyFont="1" applyBorder="1" applyAlignment="1" applyProtection="1">
      <alignment horizontal="center" vertical="center" wrapText="1"/>
      <protection locked="0"/>
    </xf>
    <xf numFmtId="49" fontId="33" fillId="0" borderId="21" xfId="2" applyNumberFormat="1" applyFont="1" applyBorder="1" applyAlignment="1" applyProtection="1">
      <alignment horizontal="center" vertical="center" wrapText="1"/>
      <protection locked="0"/>
    </xf>
    <xf numFmtId="49" fontId="33" fillId="0" borderId="35" xfId="2" applyNumberFormat="1" applyFont="1" applyBorder="1" applyAlignment="1" applyProtection="1">
      <alignment horizontal="center" vertical="center" wrapText="1"/>
      <protection locked="0"/>
    </xf>
    <xf numFmtId="38" fontId="9" fillId="3" borderId="116" xfId="1" applyFont="1" applyFill="1" applyBorder="1" applyAlignment="1">
      <alignment horizontal="center" vertical="center"/>
    </xf>
    <xf numFmtId="38" fontId="9" fillId="0" borderId="104" xfId="1" applyFont="1" applyFill="1" applyBorder="1" applyAlignment="1" applyProtection="1">
      <alignment horizontal="center" vertical="center"/>
      <protection locked="0"/>
    </xf>
    <xf numFmtId="38" fontId="9" fillId="0" borderId="58" xfId="1" applyFont="1" applyFill="1" applyBorder="1" applyAlignment="1" applyProtection="1">
      <alignment horizontal="center" vertical="center"/>
      <protection locked="0"/>
    </xf>
    <xf numFmtId="38" fontId="9" fillId="0" borderId="68" xfId="1" applyFont="1" applyFill="1" applyBorder="1" applyAlignment="1" applyProtection="1">
      <alignment horizontal="center" vertical="center"/>
      <protection locked="0"/>
    </xf>
    <xf numFmtId="0" fontId="9" fillId="0" borderId="26" xfId="1" applyNumberFormat="1" applyFont="1" applyFill="1" applyBorder="1" applyAlignment="1" applyProtection="1">
      <alignment horizontal="center" vertical="center" shrinkToFit="1"/>
      <protection locked="0"/>
    </xf>
    <xf numFmtId="0" fontId="9" fillId="0" borderId="27" xfId="1" applyNumberFormat="1" applyFont="1" applyFill="1" applyBorder="1" applyAlignment="1" applyProtection="1">
      <alignment horizontal="center" vertical="center" shrinkToFit="1"/>
      <protection locked="0"/>
    </xf>
    <xf numFmtId="0" fontId="9" fillId="0" borderId="28" xfId="1" applyNumberFormat="1" applyFont="1" applyFill="1" applyBorder="1" applyAlignment="1" applyProtection="1">
      <alignment horizontal="center" vertical="center" shrinkToFit="1"/>
      <protection locked="0"/>
    </xf>
    <xf numFmtId="179" fontId="9" fillId="0" borderId="118" xfId="1" applyNumberFormat="1" applyFont="1" applyFill="1" applyBorder="1" applyAlignment="1" applyProtection="1">
      <alignment horizontal="center" vertical="center" justifyLastLine="1"/>
      <protection locked="0"/>
    </xf>
    <xf numFmtId="179" fontId="9" fillId="0" borderId="103" xfId="1" applyNumberFormat="1" applyFont="1" applyFill="1" applyBorder="1" applyAlignment="1" applyProtection="1">
      <alignment horizontal="center" vertical="center" justifyLastLine="1"/>
      <protection locked="0"/>
    </xf>
    <xf numFmtId="179" fontId="9" fillId="0" borderId="119" xfId="1" applyNumberFormat="1" applyFont="1" applyFill="1" applyBorder="1" applyAlignment="1" applyProtection="1">
      <alignment horizontal="center" vertical="center" justifyLastLine="1"/>
      <protection locked="0"/>
    </xf>
    <xf numFmtId="179" fontId="9" fillId="0" borderId="107" xfId="1" applyNumberFormat="1" applyFont="1" applyFill="1" applyBorder="1" applyAlignment="1" applyProtection="1">
      <alignment horizontal="center" vertical="center" justifyLastLine="1"/>
      <protection locked="0"/>
    </xf>
    <xf numFmtId="38" fontId="14" fillId="3" borderId="104" xfId="1" applyFont="1" applyFill="1" applyBorder="1" applyAlignment="1">
      <alignment horizontal="center" vertical="center"/>
    </xf>
    <xf numFmtId="38" fontId="14" fillId="3" borderId="26" xfId="1" applyFont="1" applyFill="1" applyBorder="1" applyAlignment="1">
      <alignment horizontal="center" vertical="center" wrapText="1" shrinkToFit="1"/>
    </xf>
    <xf numFmtId="38" fontId="14" fillId="3" borderId="27" xfId="1" applyFont="1" applyFill="1" applyBorder="1" applyAlignment="1">
      <alignment horizontal="center" vertical="center" shrinkToFit="1"/>
    </xf>
    <xf numFmtId="38" fontId="14" fillId="3" borderId="46" xfId="1" applyFont="1" applyFill="1" applyBorder="1" applyAlignment="1">
      <alignment horizontal="center" vertical="center" shrinkToFit="1"/>
    </xf>
    <xf numFmtId="38" fontId="14" fillId="6" borderId="104" xfId="1" applyFont="1" applyFill="1" applyBorder="1" applyAlignment="1">
      <alignment horizontal="left" vertical="center"/>
    </xf>
    <xf numFmtId="38" fontId="14" fillId="6" borderId="58" xfId="1" applyFont="1" applyFill="1" applyBorder="1" applyAlignment="1">
      <alignment horizontal="left" vertical="center"/>
    </xf>
    <xf numFmtId="38" fontId="14" fillId="6" borderId="101" xfId="1" applyFont="1" applyFill="1" applyBorder="1" applyAlignment="1">
      <alignment horizontal="left" vertical="center"/>
    </xf>
    <xf numFmtId="0" fontId="9" fillId="6" borderId="26" xfId="1" applyNumberFormat="1" applyFont="1" applyFill="1" applyBorder="1" applyAlignment="1">
      <alignment horizontal="left" vertical="center" justifyLastLine="1"/>
    </xf>
    <xf numFmtId="0" fontId="9" fillId="6" borderId="27" xfId="1" applyNumberFormat="1" applyFont="1" applyFill="1" applyBorder="1" applyAlignment="1">
      <alignment horizontal="left" vertical="center" justifyLastLine="1"/>
    </xf>
    <xf numFmtId="0" fontId="9" fillId="6" borderId="46" xfId="1" applyNumberFormat="1" applyFont="1" applyFill="1" applyBorder="1" applyAlignment="1">
      <alignment horizontal="left" vertical="center" justifyLastLine="1"/>
    </xf>
    <xf numFmtId="38" fontId="15" fillId="3" borderId="112" xfId="1" applyFont="1" applyFill="1" applyBorder="1" applyAlignment="1">
      <alignment horizontal="center" vertical="center"/>
    </xf>
    <xf numFmtId="38" fontId="8" fillId="3" borderId="116" xfId="1" applyFont="1" applyFill="1" applyBorder="1" applyAlignment="1">
      <alignment horizontal="center" vertical="center" justifyLastLine="1"/>
    </xf>
    <xf numFmtId="38" fontId="8" fillId="3" borderId="118" xfId="1" applyFont="1" applyFill="1" applyBorder="1" applyAlignment="1">
      <alignment horizontal="center" vertical="center" justifyLastLine="1"/>
    </xf>
    <xf numFmtId="38" fontId="8" fillId="3" borderId="119" xfId="1" applyFont="1" applyFill="1" applyBorder="1" applyAlignment="1">
      <alignment horizontal="center" vertical="center" justifyLastLine="1"/>
    </xf>
    <xf numFmtId="176" fontId="9" fillId="0" borderId="112" xfId="1" applyNumberFormat="1" applyFont="1" applyFill="1" applyBorder="1" applyAlignment="1" applyProtection="1">
      <alignment horizontal="center" vertical="center"/>
      <protection locked="0"/>
    </xf>
    <xf numFmtId="0" fontId="9" fillId="0" borderId="116" xfId="1" applyNumberFormat="1" applyFont="1" applyFill="1" applyBorder="1" applyAlignment="1" applyProtection="1">
      <alignment horizontal="center" vertical="center" wrapText="1"/>
      <protection locked="0"/>
    </xf>
    <xf numFmtId="0" fontId="34" fillId="0" borderId="93" xfId="2" applyFont="1" applyBorder="1" applyAlignment="1" applyProtection="1">
      <alignment horizontal="center" vertical="center"/>
      <protection locked="0"/>
    </xf>
    <xf numFmtId="0" fontId="34" fillId="0" borderId="80" xfId="2" applyFont="1" applyBorder="1" applyAlignment="1" applyProtection="1">
      <alignment horizontal="center" vertical="center"/>
      <protection locked="0"/>
    </xf>
    <xf numFmtId="0" fontId="32" fillId="3" borderId="96" xfId="2" applyFont="1" applyFill="1" applyBorder="1" applyAlignment="1">
      <alignment horizontal="center" vertical="center"/>
    </xf>
    <xf numFmtId="0" fontId="33" fillId="0" borderId="59" xfId="2" applyFont="1" applyBorder="1" applyAlignment="1">
      <alignment horizontal="center" vertical="center"/>
    </xf>
    <xf numFmtId="0" fontId="18" fillId="0" borderId="59" xfId="2" applyFont="1" applyBorder="1" applyAlignment="1" applyProtection="1">
      <alignment horizontal="right" vertical="center"/>
      <protection locked="0"/>
    </xf>
    <xf numFmtId="0" fontId="16" fillId="0" borderId="59" xfId="2" applyBorder="1" applyAlignment="1" applyProtection="1">
      <alignment horizontal="right" vertical="center"/>
      <protection locked="0"/>
    </xf>
    <xf numFmtId="0" fontId="29" fillId="4" borderId="82" xfId="2" applyFont="1" applyFill="1" applyBorder="1" applyAlignment="1">
      <alignment horizontal="center" vertical="center" wrapText="1"/>
    </xf>
    <xf numFmtId="0" fontId="29" fillId="4" borderId="95" xfId="2" applyFont="1" applyFill="1" applyBorder="1" applyAlignment="1">
      <alignment horizontal="center" vertical="center" wrapText="1"/>
    </xf>
    <xf numFmtId="0" fontId="29" fillId="4" borderId="86" xfId="2" applyFont="1" applyFill="1" applyBorder="1" applyAlignment="1">
      <alignment horizontal="center" vertical="center" wrapText="1"/>
    </xf>
    <xf numFmtId="0" fontId="32" fillId="3" borderId="70" xfId="2" applyFont="1" applyFill="1" applyBorder="1" applyAlignment="1">
      <alignment horizontal="center" vertical="center"/>
    </xf>
    <xf numFmtId="0" fontId="33" fillId="0" borderId="71" xfId="2" applyFont="1" applyBorder="1" applyAlignment="1">
      <alignment horizontal="center" vertical="center"/>
    </xf>
    <xf numFmtId="0" fontId="18" fillId="0" borderId="71" xfId="2" applyFont="1" applyBorder="1" applyAlignment="1" applyProtection="1">
      <alignment horizontal="right" vertical="center"/>
      <protection locked="0"/>
    </xf>
    <xf numFmtId="0" fontId="16" fillId="0" borderId="71" xfId="2" applyBorder="1" applyAlignment="1" applyProtection="1">
      <alignment horizontal="right" vertical="center"/>
      <protection locked="0"/>
    </xf>
    <xf numFmtId="0" fontId="34" fillId="0" borderId="97" xfId="2" applyFont="1" applyBorder="1" applyAlignment="1" applyProtection="1">
      <alignment horizontal="center" vertical="center"/>
      <protection locked="0"/>
    </xf>
    <xf numFmtId="0" fontId="34" fillId="0" borderId="59" xfId="2" applyFont="1" applyBorder="1" applyAlignment="1" applyProtection="1">
      <alignment horizontal="center" vertical="center"/>
      <protection locked="0"/>
    </xf>
    <xf numFmtId="0" fontId="32" fillId="3" borderId="74" xfId="2" applyFont="1" applyFill="1" applyBorder="1" applyAlignment="1">
      <alignment horizontal="center" vertical="center"/>
    </xf>
    <xf numFmtId="0" fontId="33" fillId="0" borderId="4" xfId="2" applyFont="1" applyBorder="1" applyAlignment="1">
      <alignment horizontal="center" vertical="center"/>
    </xf>
    <xf numFmtId="177" fontId="18" fillId="6" borderId="4" xfId="2" applyNumberFormat="1" applyFont="1" applyFill="1" applyBorder="1" applyAlignment="1">
      <alignment horizontal="right" vertical="center"/>
    </xf>
    <xf numFmtId="177" fontId="16" fillId="6" borderId="4" xfId="2" applyNumberFormat="1" applyFill="1" applyBorder="1" applyAlignment="1">
      <alignment horizontal="right" vertical="center"/>
    </xf>
    <xf numFmtId="0" fontId="34" fillId="0" borderId="99" xfId="2" applyFont="1" applyBorder="1" applyAlignment="1" applyProtection="1">
      <alignment horizontal="center" vertical="center"/>
      <protection locked="0"/>
    </xf>
    <xf numFmtId="0" fontId="34" fillId="0" borderId="4" xfId="2" applyFont="1" applyBorder="1" applyAlignment="1" applyProtection="1">
      <alignment horizontal="center" vertical="center"/>
      <protection locked="0"/>
    </xf>
    <xf numFmtId="0" fontId="19" fillId="4" borderId="7" xfId="2" applyFont="1" applyFill="1" applyBorder="1" applyAlignment="1">
      <alignment horizontal="left" vertical="center" wrapText="1"/>
    </xf>
    <xf numFmtId="0" fontId="18" fillId="0" borderId="2" xfId="2" applyFont="1" applyBorder="1">
      <alignment vertical="center"/>
    </xf>
    <xf numFmtId="0" fontId="18" fillId="0" borderId="3" xfId="2" applyFont="1" applyBorder="1">
      <alignment vertical="center"/>
    </xf>
    <xf numFmtId="0" fontId="31" fillId="4" borderId="82" xfId="2" applyFont="1" applyFill="1" applyBorder="1" applyAlignment="1">
      <alignment horizontal="center" vertical="center" wrapText="1"/>
    </xf>
    <xf numFmtId="0" fontId="31" fillId="4" borderId="86" xfId="2" applyFont="1" applyFill="1" applyBorder="1" applyAlignment="1">
      <alignment horizontal="center" vertical="center" wrapText="1"/>
    </xf>
    <xf numFmtId="0" fontId="31" fillId="4" borderId="83" xfId="2" applyFont="1" applyFill="1" applyBorder="1" applyAlignment="1">
      <alignment horizontal="center" vertical="center" wrapText="1"/>
    </xf>
    <xf numFmtId="0" fontId="31" fillId="4" borderId="2" xfId="2" applyFont="1" applyFill="1" applyBorder="1" applyAlignment="1">
      <alignment horizontal="center" vertical="center" wrapText="1"/>
    </xf>
    <xf numFmtId="0" fontId="31" fillId="4" borderId="87" xfId="2" applyFont="1" applyFill="1" applyBorder="1" applyAlignment="1">
      <alignment horizontal="center" vertical="center" wrapText="1"/>
    </xf>
    <xf numFmtId="0" fontId="31" fillId="4" borderId="21" xfId="2" applyFont="1" applyFill="1" applyBorder="1" applyAlignment="1">
      <alignment horizontal="center" vertical="center" wrapText="1"/>
    </xf>
    <xf numFmtId="0" fontId="32" fillId="3" borderId="84" xfId="2" applyFont="1" applyFill="1" applyBorder="1" applyAlignment="1">
      <alignment horizontal="center" vertical="center"/>
    </xf>
    <xf numFmtId="0" fontId="32" fillId="3" borderId="85" xfId="2" applyFont="1" applyFill="1" applyBorder="1" applyAlignment="1">
      <alignment horizontal="center" vertical="center"/>
    </xf>
    <xf numFmtId="0" fontId="32" fillId="3" borderId="88" xfId="2" applyFont="1" applyFill="1" applyBorder="1" applyAlignment="1">
      <alignment horizontal="center" vertical="center"/>
    </xf>
    <xf numFmtId="0" fontId="32" fillId="3" borderId="89" xfId="2" applyFont="1" applyFill="1" applyBorder="1" applyAlignment="1">
      <alignment horizontal="center" vertical="center"/>
    </xf>
    <xf numFmtId="0" fontId="32" fillId="3" borderId="90" xfId="2" applyFont="1" applyFill="1" applyBorder="1" applyAlignment="1">
      <alignment horizontal="center" vertical="center"/>
    </xf>
    <xf numFmtId="0" fontId="32" fillId="3" borderId="91" xfId="2" applyFont="1" applyFill="1" applyBorder="1" applyAlignment="1">
      <alignment horizontal="center" vertical="center"/>
    </xf>
    <xf numFmtId="0" fontId="23" fillId="0" borderId="80" xfId="2" applyFont="1" applyBorder="1" applyAlignment="1" applyProtection="1">
      <alignment horizontal="left" vertical="center" wrapText="1"/>
      <protection locked="0"/>
    </xf>
    <xf numFmtId="0" fontId="23" fillId="0" borderId="81" xfId="2" applyFont="1" applyBorder="1" applyAlignment="1" applyProtection="1">
      <alignment horizontal="left" vertical="center" wrapText="1"/>
      <protection locked="0"/>
    </xf>
    <xf numFmtId="0" fontId="23" fillId="0" borderId="4" xfId="2" applyFont="1" applyBorder="1" applyAlignment="1" applyProtection="1">
      <alignment horizontal="left" vertical="center" wrapText="1"/>
      <protection locked="0"/>
    </xf>
    <xf numFmtId="0" fontId="23" fillId="0" borderId="4" xfId="2" applyFont="1" applyBorder="1" applyAlignment="1" applyProtection="1">
      <alignment horizontal="right" vertical="center" wrapText="1"/>
      <protection locked="0"/>
    </xf>
    <xf numFmtId="49" fontId="29" fillId="4" borderId="7" xfId="2" applyNumberFormat="1" applyFont="1" applyFill="1" applyBorder="1" applyAlignment="1">
      <alignment horizontal="center" vertical="center" wrapText="1"/>
    </xf>
    <xf numFmtId="49" fontId="29" fillId="4" borderId="51" xfId="2" applyNumberFormat="1" applyFont="1" applyFill="1" applyBorder="1" applyAlignment="1">
      <alignment horizontal="center" vertical="center" wrapText="1"/>
    </xf>
    <xf numFmtId="49" fontId="29" fillId="4" borderId="65" xfId="2" applyNumberFormat="1" applyFont="1" applyFill="1" applyBorder="1" applyAlignment="1">
      <alignment horizontal="center" vertical="center" wrapText="1"/>
    </xf>
    <xf numFmtId="0" fontId="23" fillId="0" borderId="71" xfId="2" applyFont="1" applyBorder="1" applyAlignment="1" applyProtection="1">
      <alignment horizontal="left" vertical="center" wrapText="1"/>
      <protection locked="0"/>
    </xf>
    <xf numFmtId="0" fontId="23" fillId="0" borderId="72" xfId="2" applyFont="1" applyBorder="1" applyAlignment="1" applyProtection="1">
      <alignment horizontal="left" vertical="center" wrapText="1"/>
      <protection locked="0"/>
    </xf>
    <xf numFmtId="0" fontId="23" fillId="0" borderId="77" xfId="2" applyFont="1" applyBorder="1" applyAlignment="1" applyProtection="1">
      <alignment horizontal="left" vertical="center" wrapText="1"/>
      <protection locked="0"/>
    </xf>
    <xf numFmtId="0" fontId="23" fillId="0" borderId="77" xfId="2" applyFont="1" applyBorder="1" applyAlignment="1" applyProtection="1">
      <alignment horizontal="right" vertical="center" wrapText="1"/>
      <protection locked="0"/>
    </xf>
    <xf numFmtId="0" fontId="23" fillId="0" borderId="51" xfId="2" applyFont="1" applyBorder="1" applyAlignment="1">
      <alignment horizontal="left" vertical="center" wrapText="1"/>
    </xf>
    <xf numFmtId="0" fontId="23" fillId="0" borderId="0" xfId="2" applyFont="1" applyAlignment="1">
      <alignment horizontal="left" vertical="center" wrapText="1"/>
    </xf>
    <xf numFmtId="0" fontId="23" fillId="0" borderId="12" xfId="2" applyFont="1" applyBorder="1" applyAlignment="1">
      <alignment horizontal="left" vertical="center" wrapText="1"/>
    </xf>
    <xf numFmtId="0" fontId="27" fillId="5" borderId="69" xfId="2" applyFont="1" applyFill="1" applyBorder="1" applyAlignment="1">
      <alignment horizontal="center" vertical="center" wrapText="1"/>
    </xf>
    <xf numFmtId="0" fontId="27" fillId="5" borderId="73" xfId="2" applyFont="1" applyFill="1" applyBorder="1" applyAlignment="1">
      <alignment horizontal="center" vertical="center" wrapText="1"/>
    </xf>
    <xf numFmtId="0" fontId="27" fillId="5" borderId="71" xfId="2" applyFont="1" applyFill="1" applyBorder="1" applyAlignment="1">
      <alignment horizontal="left" vertical="center" shrinkToFit="1"/>
    </xf>
    <xf numFmtId="0" fontId="27" fillId="5" borderId="71" xfId="2" applyFont="1" applyFill="1" applyBorder="1" applyAlignment="1">
      <alignment horizontal="left" vertical="center" wrapText="1"/>
    </xf>
    <xf numFmtId="0" fontId="27" fillId="5" borderId="72" xfId="2" applyFont="1" applyFill="1" applyBorder="1" applyAlignment="1">
      <alignment horizontal="left" vertical="center" wrapText="1"/>
    </xf>
    <xf numFmtId="0" fontId="27" fillId="5" borderId="4" xfId="2" applyFont="1" applyFill="1" applyBorder="1" applyAlignment="1">
      <alignment horizontal="left" vertical="center" shrinkToFit="1"/>
    </xf>
    <xf numFmtId="0" fontId="27" fillId="5" borderId="4" xfId="2" applyFont="1" applyFill="1" applyBorder="1" applyAlignment="1">
      <alignment horizontal="left" vertical="center" wrapText="1"/>
    </xf>
    <xf numFmtId="0" fontId="27" fillId="5" borderId="4" xfId="2" applyFont="1" applyFill="1" applyBorder="1" applyAlignment="1">
      <alignment horizontal="right" vertical="center" wrapText="1"/>
    </xf>
    <xf numFmtId="0" fontId="19" fillId="4" borderId="2" xfId="2" applyFont="1" applyFill="1" applyBorder="1" applyAlignment="1">
      <alignment horizontal="left" vertical="center" wrapText="1"/>
    </xf>
    <xf numFmtId="0" fontId="19" fillId="4" borderId="3" xfId="2" applyFont="1" applyFill="1" applyBorder="1" applyAlignment="1">
      <alignment horizontal="left" vertical="center" wrapText="1"/>
    </xf>
    <xf numFmtId="0" fontId="22" fillId="4" borderId="67" xfId="2" applyFont="1" applyFill="1" applyBorder="1" applyAlignment="1">
      <alignment horizontal="left" vertical="center" wrapText="1"/>
    </xf>
    <xf numFmtId="0" fontId="22" fillId="4" borderId="58" xfId="2" applyFont="1" applyFill="1" applyBorder="1" applyAlignment="1">
      <alignment horizontal="left" vertical="center" wrapText="1"/>
    </xf>
    <xf numFmtId="0" fontId="22" fillId="4" borderId="68" xfId="2" applyFont="1" applyFill="1" applyBorder="1" applyAlignment="1">
      <alignment horizontal="left" vertical="center" wrapText="1"/>
    </xf>
    <xf numFmtId="0" fontId="24" fillId="0" borderId="51" xfId="2" applyFont="1" applyBorder="1" applyAlignment="1">
      <alignment horizontal="left" vertical="center" wrapText="1"/>
    </xf>
    <xf numFmtId="0" fontId="23" fillId="0" borderId="0" xfId="2" applyFont="1" applyAlignment="1">
      <alignment horizontal="justify" vertical="center" wrapText="1"/>
    </xf>
    <xf numFmtId="0" fontId="18" fillId="0" borderId="0" xfId="2" applyFont="1">
      <alignment vertical="center"/>
    </xf>
    <xf numFmtId="0" fontId="18" fillId="0" borderId="12" xfId="2" applyFont="1" applyBorder="1">
      <alignment vertical="center"/>
    </xf>
    <xf numFmtId="3" fontId="44" fillId="7" borderId="113" xfId="6" applyNumberFormat="1" applyFont="1" applyFill="1" applyBorder="1" applyAlignment="1">
      <alignment horizontal="left" vertical="center"/>
    </xf>
    <xf numFmtId="3" fontId="44" fillId="13" borderId="113" xfId="6" applyNumberFormat="1" applyFont="1" applyFill="1" applyBorder="1" applyAlignment="1">
      <alignment horizontal="left" vertical="center"/>
    </xf>
    <xf numFmtId="3" fontId="44" fillId="3" borderId="36" xfId="6" applyNumberFormat="1" applyFont="1" applyFill="1" applyBorder="1" applyAlignment="1">
      <alignment horizontal="left" vertical="center"/>
    </xf>
    <xf numFmtId="3" fontId="44" fillId="3" borderId="37" xfId="6" applyNumberFormat="1" applyFont="1" applyFill="1" applyBorder="1" applyAlignment="1">
      <alignment horizontal="left" vertical="center"/>
    </xf>
    <xf numFmtId="3" fontId="44" fillId="13" borderId="36" xfId="6" applyNumberFormat="1" applyFont="1" applyFill="1" applyBorder="1" applyAlignment="1">
      <alignment horizontal="left" vertical="center"/>
    </xf>
    <xf numFmtId="3" fontId="44" fillId="13" borderId="37" xfId="6" applyNumberFormat="1" applyFont="1" applyFill="1" applyBorder="1" applyAlignment="1">
      <alignment horizontal="left" vertical="center"/>
    </xf>
    <xf numFmtId="3" fontId="43" fillId="3" borderId="113" xfId="5" applyNumberFormat="1" applyFont="1" applyFill="1" applyBorder="1" applyAlignment="1" applyProtection="1">
      <alignment horizontal="center" vertical="center"/>
    </xf>
    <xf numFmtId="0" fontId="64" fillId="6" borderId="113" xfId="0" applyFont="1" applyFill="1" applyBorder="1" applyAlignment="1">
      <alignment horizontal="right" vertical="center"/>
    </xf>
    <xf numFmtId="3" fontId="65" fillId="3" borderId="37" xfId="5" applyNumberFormat="1" applyFont="1" applyFill="1" applyBorder="1" applyAlignment="1" applyProtection="1">
      <alignment horizontal="right" vertical="center" shrinkToFit="1"/>
    </xf>
    <xf numFmtId="3" fontId="65" fillId="3" borderId="38" xfId="5" applyNumberFormat="1" applyFont="1" applyFill="1" applyBorder="1" applyAlignment="1" applyProtection="1">
      <alignment horizontal="right" vertical="center" shrinkToFit="1"/>
    </xf>
    <xf numFmtId="9" fontId="65" fillId="6" borderId="113" xfId="5" applyNumberFormat="1" applyFont="1" applyFill="1" applyBorder="1" applyAlignment="1" applyProtection="1">
      <alignment horizontal="right" vertical="center"/>
    </xf>
    <xf numFmtId="3" fontId="43" fillId="3" borderId="36" xfId="5" applyNumberFormat="1" applyFont="1" applyFill="1" applyBorder="1" applyAlignment="1" applyProtection="1">
      <alignment horizontal="center" vertical="center" shrinkToFit="1"/>
    </xf>
    <xf numFmtId="3" fontId="43" fillId="3" borderId="38" xfId="5" applyNumberFormat="1" applyFont="1" applyFill="1" applyBorder="1" applyAlignment="1" applyProtection="1">
      <alignment horizontal="center" vertical="center" shrinkToFit="1"/>
    </xf>
    <xf numFmtId="3" fontId="33" fillId="9" borderId="141" xfId="6" applyNumberFormat="1" applyFont="1" applyFill="1" applyBorder="1" applyAlignment="1" applyProtection="1">
      <alignment horizontal="left" vertical="center" wrapText="1" shrinkToFit="1"/>
      <protection locked="0"/>
    </xf>
    <xf numFmtId="3" fontId="33" fillId="9" borderId="142" xfId="6" applyNumberFormat="1" applyFont="1" applyFill="1" applyBorder="1" applyAlignment="1" applyProtection="1">
      <alignment horizontal="left" vertical="center" wrapText="1" shrinkToFit="1"/>
      <protection locked="0"/>
    </xf>
    <xf numFmtId="3" fontId="33" fillId="9" borderId="143" xfId="6" applyNumberFormat="1" applyFont="1" applyFill="1" applyBorder="1" applyAlignment="1" applyProtection="1">
      <alignment horizontal="left" vertical="center" wrapText="1" shrinkToFit="1"/>
      <protection locked="0"/>
    </xf>
    <xf numFmtId="3" fontId="33" fillId="9" borderId="145" xfId="6" applyNumberFormat="1" applyFont="1" applyFill="1" applyBorder="1" applyAlignment="1" applyProtection="1">
      <alignment horizontal="right" vertical="center"/>
      <protection locked="0"/>
    </xf>
    <xf numFmtId="3" fontId="33" fillId="9" borderId="146" xfId="6" applyNumberFormat="1" applyFont="1" applyFill="1" applyBorder="1" applyAlignment="1" applyProtection="1">
      <alignment horizontal="right" vertical="center"/>
      <protection locked="0"/>
    </xf>
    <xf numFmtId="3" fontId="33" fillId="9" borderId="147" xfId="6" applyNumberFormat="1" applyFont="1" applyFill="1" applyBorder="1" applyAlignment="1" applyProtection="1">
      <alignment horizontal="right" vertical="center"/>
      <protection locked="0"/>
    </xf>
    <xf numFmtId="3" fontId="59" fillId="3" borderId="17" xfId="6" applyNumberFormat="1" applyFont="1" applyFill="1" applyBorder="1" applyAlignment="1">
      <alignment horizontal="right" vertical="center" wrapText="1" shrinkToFit="1"/>
    </xf>
    <xf numFmtId="3" fontId="59" fillId="3" borderId="37" xfId="6" applyNumberFormat="1" applyFont="1" applyFill="1" applyBorder="1" applyAlignment="1">
      <alignment horizontal="right" vertical="center" wrapText="1" shrinkToFit="1"/>
    </xf>
    <xf numFmtId="3" fontId="44" fillId="3" borderId="105" xfId="6" applyNumberFormat="1" applyFont="1" applyFill="1" applyBorder="1" applyAlignment="1">
      <alignment horizontal="left" vertical="center"/>
    </xf>
    <xf numFmtId="3" fontId="44" fillId="3" borderId="48" xfId="6" applyNumberFormat="1" applyFont="1" applyFill="1" applyBorder="1" applyAlignment="1">
      <alignment horizontal="left" vertical="center"/>
    </xf>
    <xf numFmtId="3" fontId="44" fillId="3" borderId="49" xfId="6" applyNumberFormat="1" applyFont="1" applyFill="1" applyBorder="1" applyAlignment="1">
      <alignment horizontal="left" vertical="center"/>
    </xf>
    <xf numFmtId="3" fontId="43" fillId="3" borderId="113" xfId="5" applyNumberFormat="1" applyFont="1" applyFill="1" applyBorder="1" applyAlignment="1" applyProtection="1">
      <alignment horizontal="center" vertical="center" shrinkToFit="1"/>
    </xf>
    <xf numFmtId="3" fontId="33" fillId="9" borderId="141" xfId="6" applyNumberFormat="1" applyFont="1" applyFill="1" applyBorder="1" applyAlignment="1" applyProtection="1">
      <alignment horizontal="right" vertical="center"/>
      <protection locked="0"/>
    </xf>
    <xf numFmtId="3" fontId="33" fillId="9" borderId="142" xfId="6" applyNumberFormat="1" applyFont="1" applyFill="1" applyBorder="1" applyAlignment="1" applyProtection="1">
      <alignment horizontal="right" vertical="center"/>
      <protection locked="0"/>
    </xf>
    <xf numFmtId="3" fontId="33" fillId="9" borderId="144" xfId="6" applyNumberFormat="1" applyFont="1" applyFill="1" applyBorder="1" applyAlignment="1" applyProtection="1">
      <alignment horizontal="right" vertical="center"/>
      <protection locked="0"/>
    </xf>
    <xf numFmtId="3" fontId="36" fillId="0" borderId="0" xfId="5" applyNumberFormat="1" applyFont="1" applyAlignment="1" applyProtection="1">
      <alignment horizontal="left" vertical="center" wrapText="1"/>
    </xf>
    <xf numFmtId="3" fontId="43" fillId="6" borderId="113" xfId="5" applyNumberFormat="1" applyFont="1" applyFill="1" applyBorder="1" applyAlignment="1" applyProtection="1">
      <alignment horizontal="center" vertical="center"/>
    </xf>
    <xf numFmtId="3" fontId="33" fillId="9" borderId="213" xfId="8" applyNumberFormat="1" applyFont="1" applyFill="1" applyBorder="1" applyAlignment="1" applyProtection="1">
      <alignment horizontal="right" vertical="center" shrinkToFit="1"/>
      <protection locked="0"/>
    </xf>
    <xf numFmtId="3" fontId="33" fillId="3" borderId="216" xfId="8" applyNumberFormat="1" applyFont="1" applyFill="1" applyBorder="1" applyAlignment="1">
      <alignment horizontal="center" vertical="center" shrinkToFit="1"/>
    </xf>
    <xf numFmtId="3" fontId="33" fillId="3" borderId="214" xfId="8" applyNumberFormat="1" applyFont="1" applyFill="1" applyBorder="1" applyAlignment="1">
      <alignment horizontal="center" vertical="center" shrinkToFit="1"/>
    </xf>
    <xf numFmtId="3" fontId="33" fillId="9" borderId="217" xfId="8" applyNumberFormat="1" applyFont="1" applyFill="1" applyBorder="1" applyAlignment="1" applyProtection="1">
      <alignment horizontal="left" vertical="center" shrinkToFit="1"/>
      <protection locked="0"/>
    </xf>
    <xf numFmtId="3" fontId="33" fillId="9" borderId="151" xfId="8" applyNumberFormat="1" applyFont="1" applyFill="1" applyBorder="1" applyAlignment="1" applyProtection="1">
      <alignment horizontal="left" vertical="center" shrinkToFit="1"/>
      <protection locked="0"/>
    </xf>
    <xf numFmtId="3" fontId="33" fillId="9" borderId="166" xfId="8" applyNumberFormat="1" applyFont="1" applyFill="1" applyBorder="1" applyAlignment="1" applyProtection="1">
      <alignment horizontal="right" vertical="center" shrinkToFit="1"/>
      <protection locked="0"/>
    </xf>
    <xf numFmtId="3" fontId="33" fillId="9" borderId="145" xfId="8" applyNumberFormat="1" applyFont="1" applyFill="1" applyBorder="1" applyAlignment="1" applyProtection="1">
      <alignment horizontal="left" vertical="center" shrinkToFit="1"/>
      <protection locked="0"/>
    </xf>
    <xf numFmtId="3" fontId="33" fillId="9" borderId="146" xfId="8" applyNumberFormat="1" applyFont="1" applyFill="1" applyBorder="1" applyAlignment="1" applyProtection="1">
      <alignment horizontal="left" vertical="center" shrinkToFit="1"/>
      <protection locked="0"/>
    </xf>
    <xf numFmtId="3" fontId="33" fillId="9" borderId="219" xfId="8" applyNumberFormat="1" applyFont="1" applyFill="1" applyBorder="1" applyAlignment="1" applyProtection="1">
      <alignment horizontal="left" vertical="center" shrinkToFit="1"/>
      <protection locked="0"/>
    </xf>
    <xf numFmtId="3" fontId="33" fillId="9" borderId="220" xfId="8" applyNumberFormat="1" applyFont="1" applyFill="1" applyBorder="1" applyAlignment="1" applyProtection="1">
      <alignment horizontal="left" vertical="center" shrinkToFit="1"/>
      <protection locked="0"/>
    </xf>
    <xf numFmtId="3" fontId="33" fillId="9" borderId="221" xfId="8" applyNumberFormat="1" applyFont="1" applyFill="1" applyBorder="1" applyAlignment="1" applyProtection="1">
      <alignment horizontal="right" vertical="center" shrinkToFit="1"/>
      <protection locked="0"/>
    </xf>
    <xf numFmtId="3" fontId="44" fillId="3" borderId="36" xfId="6" applyNumberFormat="1" applyFont="1" applyFill="1" applyBorder="1" applyAlignment="1">
      <alignment horizontal="left" vertical="center" wrapText="1"/>
    </xf>
    <xf numFmtId="3" fontId="44" fillId="3" borderId="37" xfId="6" applyNumberFormat="1" applyFont="1" applyFill="1" applyBorder="1" applyAlignment="1">
      <alignment horizontal="left" vertical="center" wrapText="1"/>
    </xf>
    <xf numFmtId="3" fontId="44" fillId="3" borderId="223" xfId="6" applyNumberFormat="1" applyFont="1" applyFill="1" applyBorder="1" applyAlignment="1">
      <alignment horizontal="left" vertical="center" wrapText="1"/>
    </xf>
    <xf numFmtId="3" fontId="59" fillId="3" borderId="166" xfId="6" applyNumberFormat="1" applyFont="1" applyFill="1" applyBorder="1" applyAlignment="1">
      <alignment horizontal="center" vertical="center"/>
    </xf>
    <xf numFmtId="3" fontId="59" fillId="3" borderId="173" xfId="6" applyNumberFormat="1" applyFont="1" applyFill="1" applyBorder="1" applyAlignment="1">
      <alignment horizontal="center" vertical="center"/>
    </xf>
    <xf numFmtId="3" fontId="33" fillId="9" borderId="179" xfId="8" applyNumberFormat="1" applyFont="1" applyFill="1" applyBorder="1" applyAlignment="1" applyProtection="1">
      <alignment horizontal="right" vertical="center" shrinkToFit="1"/>
      <protection locked="0"/>
    </xf>
    <xf numFmtId="3" fontId="33" fillId="9" borderId="141" xfId="8" applyNumberFormat="1" applyFont="1" applyFill="1" applyBorder="1" applyAlignment="1" applyProtection="1">
      <alignment horizontal="left" vertical="center" shrinkToFit="1"/>
      <protection locked="0"/>
    </xf>
    <xf numFmtId="3" fontId="33" fillId="9" borderId="142" xfId="8" applyNumberFormat="1" applyFont="1" applyFill="1" applyBorder="1" applyAlignment="1" applyProtection="1">
      <alignment horizontal="left" vertical="center" shrinkToFit="1"/>
      <protection locked="0"/>
    </xf>
    <xf numFmtId="3" fontId="59" fillId="3" borderId="150" xfId="8" applyNumberFormat="1" applyFont="1" applyFill="1" applyBorder="1" applyAlignment="1">
      <alignment horizontal="center" vertical="center"/>
    </xf>
    <xf numFmtId="3" fontId="59" fillId="3" borderId="153" xfId="8" applyNumberFormat="1" applyFont="1" applyFill="1" applyBorder="1" applyAlignment="1">
      <alignment horizontal="center" vertical="center"/>
    </xf>
    <xf numFmtId="3" fontId="68" fillId="3" borderId="167" xfId="9" applyNumberFormat="1" applyFont="1" applyFill="1" applyBorder="1" applyAlignment="1">
      <alignment horizontal="center" vertical="center"/>
    </xf>
    <xf numFmtId="3" fontId="68" fillId="3" borderId="210" xfId="9" applyNumberFormat="1" applyFont="1" applyFill="1" applyBorder="1" applyAlignment="1">
      <alignment horizontal="center" vertical="center"/>
    </xf>
    <xf numFmtId="3" fontId="33" fillId="3" borderId="211" xfId="8" applyNumberFormat="1" applyFont="1" applyFill="1" applyBorder="1" applyAlignment="1">
      <alignment horizontal="center" vertical="center" shrinkToFit="1"/>
    </xf>
    <xf numFmtId="3" fontId="33" fillId="3" borderId="212" xfId="8" applyNumberFormat="1" applyFont="1" applyFill="1" applyBorder="1" applyAlignment="1">
      <alignment horizontal="center" vertical="center" shrinkToFit="1"/>
    </xf>
    <xf numFmtId="3" fontId="33" fillId="3" borderId="211" xfId="8" applyNumberFormat="1" applyFont="1" applyFill="1" applyBorder="1" applyAlignment="1">
      <alignment horizontal="center" vertical="center" wrapText="1" shrinkToFit="1"/>
    </xf>
    <xf numFmtId="3" fontId="33" fillId="3" borderId="212" xfId="8" applyNumberFormat="1" applyFont="1" applyFill="1" applyBorder="1" applyAlignment="1">
      <alignment horizontal="center" vertical="center" wrapText="1" shrinkToFit="1"/>
    </xf>
    <xf numFmtId="3" fontId="33" fillId="3" borderId="214" xfId="8" applyNumberFormat="1" applyFont="1" applyFill="1" applyBorder="1" applyAlignment="1">
      <alignment horizontal="center" vertical="center" wrapText="1" shrinkToFit="1"/>
    </xf>
    <xf numFmtId="3" fontId="33" fillId="9" borderId="143" xfId="8" applyNumberFormat="1" applyFont="1" applyFill="1" applyBorder="1" applyAlignment="1" applyProtection="1">
      <alignment horizontal="left" vertical="center" shrinkToFit="1"/>
      <protection locked="0"/>
    </xf>
    <xf numFmtId="3" fontId="33" fillId="9" borderId="141" xfId="8" applyNumberFormat="1" applyFont="1" applyFill="1" applyBorder="1" applyAlignment="1" applyProtection="1">
      <alignment horizontal="right" vertical="center" shrinkToFit="1"/>
      <protection locked="0"/>
    </xf>
    <xf numFmtId="3" fontId="33" fillId="9" borderId="142" xfId="8" applyNumberFormat="1" applyFont="1" applyFill="1" applyBorder="1" applyAlignment="1" applyProtection="1">
      <alignment horizontal="right" vertical="center" shrinkToFit="1"/>
      <protection locked="0"/>
    </xf>
    <xf numFmtId="3" fontId="33" fillId="9" borderId="144" xfId="8" applyNumberFormat="1" applyFont="1" applyFill="1" applyBorder="1" applyAlignment="1" applyProtection="1">
      <alignment horizontal="right" vertical="center" shrinkToFit="1"/>
      <protection locked="0"/>
    </xf>
    <xf numFmtId="3" fontId="33" fillId="9" borderId="149" xfId="8" applyNumberFormat="1" applyFont="1" applyFill="1" applyBorder="1" applyAlignment="1" applyProtection="1">
      <alignment horizontal="left" vertical="center" shrinkToFit="1"/>
      <protection locked="0"/>
    </xf>
    <xf numFmtId="3" fontId="33" fillId="9" borderId="145" xfId="8" applyNumberFormat="1" applyFont="1" applyFill="1" applyBorder="1" applyAlignment="1" applyProtection="1">
      <alignment horizontal="right" vertical="center" shrinkToFit="1"/>
      <protection locked="0"/>
    </xf>
    <xf numFmtId="3" fontId="33" fillId="9" borderId="146" xfId="8" applyNumberFormat="1" applyFont="1" applyFill="1" applyBorder="1" applyAlignment="1" applyProtection="1">
      <alignment horizontal="right" vertical="center" shrinkToFit="1"/>
      <protection locked="0"/>
    </xf>
    <xf numFmtId="3" fontId="33" fillId="9" borderId="147" xfId="8" applyNumberFormat="1" applyFont="1" applyFill="1" applyBorder="1" applyAlignment="1" applyProtection="1">
      <alignment horizontal="right" vertical="center" shrinkToFit="1"/>
      <protection locked="0"/>
    </xf>
    <xf numFmtId="3" fontId="59" fillId="3" borderId="151" xfId="8" applyNumberFormat="1" applyFont="1" applyFill="1" applyBorder="1" applyAlignment="1">
      <alignment horizontal="center" vertical="center"/>
    </xf>
    <xf numFmtId="3" fontId="59" fillId="3" borderId="152" xfId="8" applyNumberFormat="1" applyFont="1" applyFill="1" applyBorder="1" applyAlignment="1">
      <alignment horizontal="center" vertical="center"/>
    </xf>
    <xf numFmtId="3" fontId="33" fillId="9" borderId="125" xfId="6" applyNumberFormat="1" applyFont="1" applyFill="1" applyBorder="1" applyAlignment="1" applyProtection="1">
      <alignment horizontal="right" vertical="center" shrinkToFit="1"/>
      <protection locked="0"/>
    </xf>
    <xf numFmtId="3" fontId="33" fillId="9" borderId="162" xfId="6" applyNumberFormat="1" applyFont="1" applyFill="1" applyBorder="1" applyAlignment="1" applyProtection="1">
      <alignment horizontal="right" vertical="center" shrinkToFit="1"/>
      <protection locked="0"/>
    </xf>
    <xf numFmtId="3" fontId="59" fillId="3" borderId="135" xfId="6" applyNumberFormat="1" applyFont="1" applyFill="1" applyBorder="1" applyAlignment="1">
      <alignment horizontal="right" vertical="center"/>
    </xf>
    <xf numFmtId="3" fontId="59" fillId="3" borderId="136" xfId="6" applyNumberFormat="1" applyFont="1" applyFill="1" applyBorder="1" applyAlignment="1">
      <alignment horizontal="right" vertical="center"/>
    </xf>
    <xf numFmtId="3" fontId="59" fillId="3" borderId="171" xfId="6" applyNumberFormat="1" applyFont="1" applyFill="1" applyBorder="1" applyAlignment="1">
      <alignment horizontal="center" vertical="center"/>
    </xf>
    <xf numFmtId="3" fontId="59" fillId="3" borderId="170" xfId="6" applyNumberFormat="1" applyFont="1" applyFill="1" applyBorder="1" applyAlignment="1">
      <alignment horizontal="center" vertical="center"/>
    </xf>
    <xf numFmtId="3" fontId="59" fillId="3" borderId="168" xfId="6" applyNumberFormat="1" applyFont="1" applyFill="1" applyBorder="1" applyAlignment="1">
      <alignment horizontal="center" vertical="center"/>
    </xf>
    <xf numFmtId="3" fontId="33" fillId="9" borderId="58" xfId="6" applyNumberFormat="1" applyFont="1" applyFill="1" applyBorder="1" applyAlignment="1" applyProtection="1">
      <alignment horizontal="center" vertical="center" shrinkToFit="1"/>
      <protection locked="0"/>
    </xf>
    <xf numFmtId="3" fontId="33" fillId="9" borderId="169" xfId="6" applyNumberFormat="1" applyFont="1" applyFill="1" applyBorder="1" applyAlignment="1" applyProtection="1">
      <alignment horizontal="center" vertical="center" shrinkToFit="1"/>
      <protection locked="0"/>
    </xf>
    <xf numFmtId="3" fontId="33" fillId="9" borderId="15" xfId="6" applyNumberFormat="1" applyFont="1" applyFill="1" applyBorder="1" applyAlignment="1" applyProtection="1">
      <alignment horizontal="center" vertical="center" shrinkToFit="1"/>
      <protection locked="0"/>
    </xf>
    <xf numFmtId="3" fontId="33" fillId="9" borderId="162" xfId="6" applyNumberFormat="1" applyFont="1" applyFill="1" applyBorder="1" applyAlignment="1" applyProtection="1">
      <alignment horizontal="center" vertical="center" shrinkToFit="1"/>
      <protection locked="0"/>
    </xf>
    <xf numFmtId="3" fontId="33" fillId="9" borderId="163" xfId="6" applyNumberFormat="1" applyFont="1" applyFill="1" applyBorder="1" applyAlignment="1" applyProtection="1">
      <alignment horizontal="right" vertical="center" shrinkToFit="1"/>
      <protection locked="0"/>
    </xf>
    <xf numFmtId="3" fontId="33" fillId="9" borderId="169" xfId="6" applyNumberFormat="1" applyFont="1" applyFill="1" applyBorder="1" applyAlignment="1" applyProtection="1">
      <alignment horizontal="right" vertical="center" shrinkToFit="1"/>
      <protection locked="0"/>
    </xf>
    <xf numFmtId="3" fontId="66" fillId="0" borderId="0" xfId="5" applyNumberFormat="1" applyFont="1" applyFill="1" applyBorder="1" applyAlignment="1" applyProtection="1">
      <alignment horizontal="left" vertical="center" wrapText="1"/>
    </xf>
    <xf numFmtId="14" fontId="43" fillId="0" borderId="36" xfId="5" applyNumberFormat="1" applyFont="1" applyFill="1" applyBorder="1" applyAlignment="1" applyProtection="1">
      <alignment horizontal="center" vertical="center"/>
      <protection locked="0"/>
    </xf>
    <xf numFmtId="14" fontId="43" fillId="0" borderId="38" xfId="5" applyNumberFormat="1" applyFont="1" applyFill="1" applyBorder="1" applyAlignment="1" applyProtection="1">
      <alignment horizontal="center" vertical="center"/>
      <protection locked="0"/>
    </xf>
    <xf numFmtId="9" fontId="43" fillId="6" borderId="113" xfId="5" applyNumberFormat="1" applyFont="1" applyFill="1" applyBorder="1" applyAlignment="1" applyProtection="1">
      <alignment horizontal="right" vertical="center"/>
    </xf>
    <xf numFmtId="3" fontId="44" fillId="3" borderId="105" xfId="8" applyNumberFormat="1" applyFont="1" applyFill="1" applyBorder="1" applyAlignment="1">
      <alignment horizontal="left" vertical="center"/>
    </xf>
    <xf numFmtId="3" fontId="44" fillId="3" borderId="37" xfId="8" applyNumberFormat="1" applyFont="1" applyFill="1" applyBorder="1" applyAlignment="1">
      <alignment horizontal="left" vertical="center"/>
    </xf>
    <xf numFmtId="3" fontId="44" fillId="3" borderId="38" xfId="8" applyNumberFormat="1" applyFont="1" applyFill="1" applyBorder="1" applyAlignment="1">
      <alignment horizontal="left" vertical="center"/>
    </xf>
    <xf numFmtId="3" fontId="43" fillId="0" borderId="36" xfId="5" applyNumberFormat="1" applyFont="1" applyFill="1" applyBorder="1" applyAlignment="1" applyProtection="1">
      <alignment horizontal="right" vertical="center"/>
      <protection locked="0"/>
    </xf>
    <xf numFmtId="3" fontId="43" fillId="0" borderId="38" xfId="5" applyNumberFormat="1" applyFont="1" applyFill="1" applyBorder="1" applyAlignment="1" applyProtection="1">
      <alignment horizontal="right" vertical="center"/>
      <protection locked="0"/>
    </xf>
    <xf numFmtId="3" fontId="43" fillId="0" borderId="113" xfId="5" applyNumberFormat="1" applyFont="1" applyFill="1" applyBorder="1" applyAlignment="1" applyProtection="1">
      <alignment horizontal="right" vertical="center"/>
      <protection locked="0"/>
    </xf>
    <xf numFmtId="38" fontId="63" fillId="0" borderId="0" xfId="5" applyFont="1" applyFill="1" applyBorder="1" applyAlignment="1" applyProtection="1">
      <alignment horizontal="left" wrapText="1"/>
    </xf>
    <xf numFmtId="38" fontId="63" fillId="0" borderId="0" xfId="5" applyFont="1" applyFill="1" applyBorder="1" applyAlignment="1" applyProtection="1">
      <alignment horizontal="left"/>
    </xf>
    <xf numFmtId="38" fontId="63" fillId="0" borderId="18" xfId="5" applyFont="1" applyFill="1" applyBorder="1" applyAlignment="1" applyProtection="1">
      <alignment horizontal="left"/>
    </xf>
    <xf numFmtId="3" fontId="44" fillId="3" borderId="48" xfId="8" applyNumberFormat="1" applyFont="1" applyFill="1" applyBorder="1" applyAlignment="1">
      <alignment horizontal="left" vertical="center"/>
    </xf>
    <xf numFmtId="3" fontId="44" fillId="3" borderId="49" xfId="8" applyNumberFormat="1" applyFont="1" applyFill="1" applyBorder="1" applyAlignment="1">
      <alignment horizontal="left" vertical="center"/>
    </xf>
  </cellXfs>
  <cellStyles count="10">
    <cellStyle name="パーセント 2" xfId="7" xr:uid="{00000000-0005-0000-0000-000000000000}"/>
    <cellStyle name="ハイパーリンク" xfId="4" builtinId="8"/>
    <cellStyle name="桁区切り" xfId="1" builtinId="6"/>
    <cellStyle name="桁区切り 2" xfId="3" xr:uid="{00000000-0005-0000-0000-000003000000}"/>
    <cellStyle name="桁区切り 3" xfId="5" xr:uid="{00000000-0005-0000-0000-000004000000}"/>
    <cellStyle name="標準" xfId="0" builtinId="0"/>
    <cellStyle name="標準 2" xfId="2" xr:uid="{00000000-0005-0000-0000-000006000000}"/>
    <cellStyle name="標準 2 3" xfId="9" xr:uid="{5FED2B3A-2BD9-4403-A93E-812BCCF1C0E1}"/>
    <cellStyle name="標準 3" xfId="6" xr:uid="{00000000-0005-0000-0000-000007000000}"/>
    <cellStyle name="標準 3 2" xfId="8" xr:uid="{EA34B0B0-0631-4A3B-9918-37D234EB6F72}"/>
  </cellStyles>
  <dxfs count="12">
    <dxf>
      <font>
        <color theme="0"/>
      </font>
      <fill>
        <patternFill patternType="none">
          <fgColor indexed="64"/>
          <bgColor auto="1"/>
        </patternFill>
      </fill>
      <border>
        <left/>
        <right/>
        <top/>
        <bottom/>
        <vertical/>
        <horizontal/>
      </border>
    </dxf>
    <dxf>
      <font>
        <color theme="0"/>
      </font>
      <fill>
        <patternFill patternType="none">
          <fgColor indexed="64"/>
          <bgColor auto="1"/>
        </patternFill>
      </fill>
      <border>
        <left/>
        <right/>
        <top/>
        <bottom/>
        <vertical/>
        <horizontal/>
      </border>
    </dxf>
    <dxf>
      <font>
        <color theme="0"/>
      </font>
      <fill>
        <patternFill patternType="none">
          <fgColor indexed="64"/>
          <bgColor auto="1"/>
        </patternFill>
      </fill>
      <border>
        <left/>
        <right/>
        <top/>
        <bottom/>
        <vertical/>
        <horizontal/>
      </border>
    </dxf>
    <dxf>
      <font>
        <color theme="0"/>
      </font>
      <fill>
        <patternFill patternType="none">
          <fgColor indexed="64"/>
          <bgColor auto="1"/>
        </patternFill>
      </fill>
      <border>
        <left/>
        <right/>
        <top/>
        <bottom/>
        <vertical/>
        <horizontal/>
      </border>
    </dxf>
    <dxf>
      <font>
        <color theme="0"/>
      </font>
      <fill>
        <patternFill patternType="none">
          <fgColor indexed="64"/>
          <bgColor auto="1"/>
        </patternFill>
      </fill>
      <border>
        <left/>
        <right/>
        <top/>
        <bottom/>
        <vertical/>
        <horizontal/>
      </border>
    </dxf>
    <dxf>
      <font>
        <color theme="0"/>
      </font>
      <fill>
        <patternFill patternType="none">
          <bgColor auto="1"/>
        </patternFill>
      </fill>
      <border>
        <left/>
        <right/>
        <top/>
        <bottom/>
        <vertical/>
        <horizontal/>
      </border>
    </dxf>
    <dxf>
      <font>
        <b/>
        <i/>
        <color rgb="FFFF0000"/>
      </font>
      <fill>
        <patternFill>
          <bgColor rgb="FFFF9999"/>
        </patternFill>
      </fill>
    </dxf>
    <dxf>
      <font>
        <color rgb="FFFF0000"/>
      </font>
      <fill>
        <patternFill>
          <bgColor theme="5" tint="0.79998168889431442"/>
        </patternFill>
      </fill>
    </dxf>
    <dxf>
      <font>
        <color rgb="FFFF0000"/>
      </font>
      <fill>
        <patternFill>
          <bgColor theme="5" tint="0.79998168889431442"/>
        </patternFill>
      </fill>
    </dxf>
    <dxf>
      <font>
        <strike val="0"/>
        <color theme="0"/>
      </font>
      <fill>
        <patternFill patternType="none">
          <bgColor auto="1"/>
        </patternFill>
      </fill>
      <border>
        <left/>
        <right/>
        <top/>
        <bottom/>
      </border>
    </dxf>
    <dxf>
      <font>
        <color theme="0"/>
      </font>
      <fill>
        <patternFill patternType="none">
          <bgColor auto="1"/>
        </patternFill>
      </fill>
      <border>
        <left/>
        <right/>
        <top/>
        <bottom/>
      </border>
    </dxf>
    <dxf>
      <border>
        <left/>
        <right/>
        <top style="thin">
          <color auto="1"/>
        </top>
        <bottom/>
        <vertical/>
        <horizontal/>
      </border>
    </dxf>
  </dxfs>
  <tableStyles count="1" defaultTableStyle="TableStyleMedium2" defaultPivotStyle="PivotStyleLight16">
    <tableStyle name="テーブル スタイル 1" pivot="0" count="0" xr9:uid="{00000000-0011-0000-FFFF-FFFF00000000}"/>
  </tableStyles>
  <colors>
    <mruColors>
      <color rgb="FFFFCCFF"/>
      <color rgb="FFFFF2CC"/>
      <color rgb="FFFFF2E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microsoft.com/office/2022/10/relationships/richValueRel" Target="richData/richValueRel.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eetMetadata" Target="metadata.xml"/><Relationship Id="rId17" Type="http://schemas.openxmlformats.org/officeDocument/2006/relationships/calcChain" Target="calcChain.xml"/><Relationship Id="rId2" Type="http://schemas.openxmlformats.org/officeDocument/2006/relationships/worksheet" Target="worksheets/sheet2.xml"/><Relationship Id="rId16" Type="http://schemas.microsoft.com/office/2017/06/relationships/rdRichValueTypes" Target="richData/rdRichValueTyp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microsoft.com/office/2017/06/relationships/rdRichValueStructure" Target="richData/rdrichvaluestructure.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microsoft.com/office/2017/06/relationships/rdRichValue" Target="richData/rdrichvalue.xml"/></Relationships>
</file>

<file path=xl/ctrlProps/ctrlProp1.xml><?xml version="1.0" encoding="utf-8"?>
<formControlPr xmlns="http://schemas.microsoft.com/office/spreadsheetml/2009/9/main" objectType="Radio" firstButton="1" lockText="1"/>
</file>

<file path=xl/drawings/_rels/drawing2.x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image" Target="../media/image3.emf"/><Relationship Id="rId1" Type="http://schemas.openxmlformats.org/officeDocument/2006/relationships/image" Target="../media/image2.emf"/><Relationship Id="rId5" Type="http://schemas.openxmlformats.org/officeDocument/2006/relationships/image" Target="../media/image6.emf"/><Relationship Id="rId4" Type="http://schemas.openxmlformats.org/officeDocument/2006/relationships/image" Target="../media/image5.emf"/></Relationships>
</file>

<file path=xl/drawings/_rels/drawing3.xml.rels><?xml version="1.0" encoding="UTF-8" standalone="yes"?>
<Relationships xmlns="http://schemas.openxmlformats.org/package/2006/relationships"><Relationship Id="rId3" Type="http://schemas.openxmlformats.org/officeDocument/2006/relationships/image" Target="../media/image9.emf"/><Relationship Id="rId2" Type="http://schemas.openxmlformats.org/officeDocument/2006/relationships/image" Target="../media/image8.emf"/><Relationship Id="rId1" Type="http://schemas.openxmlformats.org/officeDocument/2006/relationships/image" Target="../media/image7.emf"/><Relationship Id="rId6" Type="http://schemas.openxmlformats.org/officeDocument/2006/relationships/image" Target="../media/image12.emf"/><Relationship Id="rId5" Type="http://schemas.openxmlformats.org/officeDocument/2006/relationships/image" Target="../media/image11.emf"/><Relationship Id="rId4" Type="http://schemas.openxmlformats.org/officeDocument/2006/relationships/image" Target="../media/image10.emf"/></Relationships>
</file>

<file path=xl/drawings/_rels/drawing4.xml.rels><?xml version="1.0" encoding="UTF-8" standalone="yes"?>
<Relationships xmlns="http://schemas.openxmlformats.org/package/2006/relationships"><Relationship Id="rId1" Type="http://schemas.openxmlformats.org/officeDocument/2006/relationships/image" Target="../media/image13.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0</xdr:colOff>
          <xdr:row>27</xdr:row>
          <xdr:rowOff>0</xdr:rowOff>
        </xdr:from>
        <xdr:to>
          <xdr:col>3</xdr:col>
          <xdr:colOff>38100</xdr:colOff>
          <xdr:row>27</xdr:row>
          <xdr:rowOff>68580</xdr:rowOff>
        </xdr:to>
        <xdr:sp macro="" textlink="">
          <xdr:nvSpPr>
            <xdr:cNvPr id="2049" name="Option Button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0</xdr:col>
      <xdr:colOff>121920</xdr:colOff>
      <xdr:row>0</xdr:row>
      <xdr:rowOff>129540</xdr:rowOff>
    </xdr:from>
    <xdr:to>
      <xdr:col>13</xdr:col>
      <xdr:colOff>420404</xdr:colOff>
      <xdr:row>76</xdr:row>
      <xdr:rowOff>60960</xdr:rowOff>
    </xdr:to>
    <xdr:pic>
      <xdr:nvPicPr>
        <xdr:cNvPr id="3" name="図 2">
          <a:extLst>
            <a:ext uri="{FF2B5EF4-FFF2-40B4-BE49-F238E27FC236}">
              <a16:creationId xmlns:a16="http://schemas.microsoft.com/office/drawing/2014/main" id="{3618EBA3-CACD-7B00-A83C-18BC9D21894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1920" y="129540"/>
          <a:ext cx="8223284" cy="126720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129540</xdr:colOff>
      <xdr:row>76</xdr:row>
      <xdr:rowOff>30072</xdr:rowOff>
    </xdr:from>
    <xdr:to>
      <xdr:col>14</xdr:col>
      <xdr:colOff>30480</xdr:colOff>
      <xdr:row>145</xdr:row>
      <xdr:rowOff>91440</xdr:rowOff>
    </xdr:to>
    <xdr:pic>
      <xdr:nvPicPr>
        <xdr:cNvPr id="4" name="図 3">
          <a:extLst>
            <a:ext uri="{FF2B5EF4-FFF2-40B4-BE49-F238E27FC236}">
              <a16:creationId xmlns:a16="http://schemas.microsoft.com/office/drawing/2014/main" id="{40ED185D-1CF2-95A4-1B60-0C5D940A4874}"/>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29540" y="12770712"/>
          <a:ext cx="8435340" cy="1162852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137160</xdr:colOff>
      <xdr:row>213</xdr:row>
      <xdr:rowOff>137160</xdr:rowOff>
    </xdr:from>
    <xdr:to>
      <xdr:col>13</xdr:col>
      <xdr:colOff>441073</xdr:colOff>
      <xdr:row>284</xdr:row>
      <xdr:rowOff>22860</xdr:rowOff>
    </xdr:to>
    <xdr:pic>
      <xdr:nvPicPr>
        <xdr:cNvPr id="6" name="図 5">
          <a:extLst>
            <a:ext uri="{FF2B5EF4-FFF2-40B4-BE49-F238E27FC236}">
              <a16:creationId xmlns:a16="http://schemas.microsoft.com/office/drawing/2014/main" id="{0D84CFEF-BE21-A89B-2617-9195985D0C99}"/>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37160" y="35844480"/>
          <a:ext cx="8228713" cy="117881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258536</xdr:colOff>
      <xdr:row>145</xdr:row>
      <xdr:rowOff>88447</xdr:rowOff>
    </xdr:from>
    <xdr:to>
      <xdr:col>12</xdr:col>
      <xdr:colOff>214312</xdr:colOff>
      <xdr:row>213</xdr:row>
      <xdr:rowOff>26952</xdr:rowOff>
    </xdr:to>
    <xdr:pic>
      <xdr:nvPicPr>
        <xdr:cNvPr id="14" name="図 13">
          <a:extLst>
            <a:ext uri="{FF2B5EF4-FFF2-40B4-BE49-F238E27FC236}">
              <a16:creationId xmlns:a16="http://schemas.microsoft.com/office/drawing/2014/main" id="{10F215F3-039D-75CA-C61E-97CF0B9FB8F5}"/>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58536" y="24258135"/>
          <a:ext cx="8242526" cy="112732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224120</xdr:colOff>
      <xdr:row>285</xdr:row>
      <xdr:rowOff>1</xdr:rowOff>
    </xdr:from>
    <xdr:to>
      <xdr:col>12</xdr:col>
      <xdr:colOff>555597</xdr:colOff>
      <xdr:row>363</xdr:row>
      <xdr:rowOff>38101</xdr:rowOff>
    </xdr:to>
    <xdr:pic>
      <xdr:nvPicPr>
        <xdr:cNvPr id="5" name="図 4">
          <a:extLst>
            <a:ext uri="{FF2B5EF4-FFF2-40B4-BE49-F238E27FC236}">
              <a16:creationId xmlns:a16="http://schemas.microsoft.com/office/drawing/2014/main" id="{787B3114-243E-D26B-9607-A4C8BE13FAC2}"/>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224120" y="47905148"/>
          <a:ext cx="8534183" cy="1314898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175260</xdr:colOff>
      <xdr:row>0</xdr:row>
      <xdr:rowOff>129540</xdr:rowOff>
    </xdr:from>
    <xdr:to>
      <xdr:col>13</xdr:col>
      <xdr:colOff>409461</xdr:colOff>
      <xdr:row>75</xdr:row>
      <xdr:rowOff>129540</xdr:rowOff>
    </xdr:to>
    <xdr:pic>
      <xdr:nvPicPr>
        <xdr:cNvPr id="2" name="図 1">
          <a:extLst>
            <a:ext uri="{FF2B5EF4-FFF2-40B4-BE49-F238E27FC236}">
              <a16:creationId xmlns:a16="http://schemas.microsoft.com/office/drawing/2014/main" id="{0A9372DE-22C7-D605-5752-8AA41D7AE24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5260" y="129540"/>
          <a:ext cx="8159001" cy="12573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190500</xdr:colOff>
      <xdr:row>75</xdr:row>
      <xdr:rowOff>43677</xdr:rowOff>
    </xdr:from>
    <xdr:to>
      <xdr:col>14</xdr:col>
      <xdr:colOff>15240</xdr:colOff>
      <xdr:row>144</xdr:row>
      <xdr:rowOff>1</xdr:rowOff>
    </xdr:to>
    <xdr:pic>
      <xdr:nvPicPr>
        <xdr:cNvPr id="3" name="図 2">
          <a:extLst>
            <a:ext uri="{FF2B5EF4-FFF2-40B4-BE49-F238E27FC236}">
              <a16:creationId xmlns:a16="http://schemas.microsoft.com/office/drawing/2014/main" id="{45B194F3-F825-2166-6DFA-5985E599FC45}"/>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90500" y="12616677"/>
          <a:ext cx="8359140" cy="1152348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144781</xdr:colOff>
      <xdr:row>211</xdr:row>
      <xdr:rowOff>82764</xdr:rowOff>
    </xdr:from>
    <xdr:to>
      <xdr:col>13</xdr:col>
      <xdr:colOff>396240</xdr:colOff>
      <xdr:row>281</xdr:row>
      <xdr:rowOff>60960</xdr:rowOff>
    </xdr:to>
    <xdr:pic>
      <xdr:nvPicPr>
        <xdr:cNvPr id="5" name="図 4">
          <a:extLst>
            <a:ext uri="{FF2B5EF4-FFF2-40B4-BE49-F238E27FC236}">
              <a16:creationId xmlns:a16="http://schemas.microsoft.com/office/drawing/2014/main" id="{B79C9286-5D27-89C4-8595-839F99BDF174}"/>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44781" y="35454804"/>
          <a:ext cx="8176259" cy="1171299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198120</xdr:colOff>
      <xdr:row>234</xdr:row>
      <xdr:rowOff>30480</xdr:rowOff>
    </xdr:from>
    <xdr:to>
      <xdr:col>2</xdr:col>
      <xdr:colOff>114300</xdr:colOff>
      <xdr:row>254</xdr:row>
      <xdr:rowOff>15240</xdr:rowOff>
    </xdr:to>
    <xdr:sp macro="" textlink="">
      <xdr:nvSpPr>
        <xdr:cNvPr id="7" name="正方形/長方形 6">
          <a:extLst>
            <a:ext uri="{FF2B5EF4-FFF2-40B4-BE49-F238E27FC236}">
              <a16:creationId xmlns:a16="http://schemas.microsoft.com/office/drawing/2014/main" id="{CEF767A0-D8AD-9363-0044-B48F7FA28A05}"/>
            </a:ext>
          </a:extLst>
        </xdr:cNvPr>
        <xdr:cNvSpPr/>
      </xdr:nvSpPr>
      <xdr:spPr>
        <a:xfrm>
          <a:off x="198120" y="39258240"/>
          <a:ext cx="1135380" cy="3337560"/>
        </a:xfrm>
        <a:prstGeom prst="rect">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358140</xdr:colOff>
      <xdr:row>245</xdr:row>
      <xdr:rowOff>0</xdr:rowOff>
    </xdr:from>
    <xdr:to>
      <xdr:col>3</xdr:col>
      <xdr:colOff>251460</xdr:colOff>
      <xdr:row>246</xdr:row>
      <xdr:rowOff>30480</xdr:rowOff>
    </xdr:to>
    <xdr:sp macro="" textlink="">
      <xdr:nvSpPr>
        <xdr:cNvPr id="8" name="テキスト ボックス 7">
          <a:extLst>
            <a:ext uri="{FF2B5EF4-FFF2-40B4-BE49-F238E27FC236}">
              <a16:creationId xmlns:a16="http://schemas.microsoft.com/office/drawing/2014/main" id="{A4B118E8-D274-27BE-FC21-75FC055B26AC}"/>
            </a:ext>
          </a:extLst>
        </xdr:cNvPr>
        <xdr:cNvSpPr txBox="1"/>
      </xdr:nvSpPr>
      <xdr:spPr>
        <a:xfrm>
          <a:off x="358140" y="41071800"/>
          <a:ext cx="1722120" cy="19812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solidFill>
                <a:srgbClr val="FF0000"/>
              </a:solidFill>
            </a:rPr>
            <a:t>プルダウンから選択してください。</a:t>
          </a:r>
          <a:endParaRPr kumimoji="1" lang="en-US" altLang="ja-JP" sz="800">
            <a:solidFill>
              <a:srgbClr val="FF0000"/>
            </a:solidFill>
          </a:endParaRPr>
        </a:p>
      </xdr:txBody>
    </xdr:sp>
    <xdr:clientData/>
  </xdr:twoCellAnchor>
  <xdr:twoCellAnchor>
    <xdr:from>
      <xdr:col>0</xdr:col>
      <xdr:colOff>213360</xdr:colOff>
      <xdr:row>35</xdr:row>
      <xdr:rowOff>83820</xdr:rowOff>
    </xdr:from>
    <xdr:to>
      <xdr:col>13</xdr:col>
      <xdr:colOff>365760</xdr:colOff>
      <xdr:row>43</xdr:row>
      <xdr:rowOff>7620</xdr:rowOff>
    </xdr:to>
    <xdr:sp macro="" textlink="">
      <xdr:nvSpPr>
        <xdr:cNvPr id="9" name="正方形/長方形 8">
          <a:extLst>
            <a:ext uri="{FF2B5EF4-FFF2-40B4-BE49-F238E27FC236}">
              <a16:creationId xmlns:a16="http://schemas.microsoft.com/office/drawing/2014/main" id="{F496FFE3-6243-0684-AFBC-9FB778EE60A5}"/>
            </a:ext>
          </a:extLst>
        </xdr:cNvPr>
        <xdr:cNvSpPr/>
      </xdr:nvSpPr>
      <xdr:spPr>
        <a:xfrm>
          <a:off x="213360" y="5951220"/>
          <a:ext cx="8077200" cy="1264920"/>
        </a:xfrm>
        <a:prstGeom prst="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0</xdr:col>
      <xdr:colOff>256277</xdr:colOff>
      <xdr:row>375</xdr:row>
      <xdr:rowOff>6501</xdr:rowOff>
    </xdr:from>
    <xdr:to>
      <xdr:col>13</xdr:col>
      <xdr:colOff>584554</xdr:colOff>
      <xdr:row>395</xdr:row>
      <xdr:rowOff>35059</xdr:rowOff>
    </xdr:to>
    <xdr:pic>
      <xdr:nvPicPr>
        <xdr:cNvPr id="10" name="図 9">
          <a:extLst>
            <a:ext uri="{FF2B5EF4-FFF2-40B4-BE49-F238E27FC236}">
              <a16:creationId xmlns:a16="http://schemas.microsoft.com/office/drawing/2014/main" id="{B1443498-B4F7-8378-03E4-AB994538EE6E}"/>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256277" y="63039589"/>
          <a:ext cx="9214542" cy="339032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365760</xdr:colOff>
      <xdr:row>215</xdr:row>
      <xdr:rowOff>121920</xdr:rowOff>
    </xdr:from>
    <xdr:to>
      <xdr:col>13</xdr:col>
      <xdr:colOff>419100</xdr:colOff>
      <xdr:row>220</xdr:row>
      <xdr:rowOff>45720</xdr:rowOff>
    </xdr:to>
    <xdr:sp macro="" textlink="">
      <xdr:nvSpPr>
        <xdr:cNvPr id="11" name="正方形/長方形 10">
          <a:extLst>
            <a:ext uri="{FF2B5EF4-FFF2-40B4-BE49-F238E27FC236}">
              <a16:creationId xmlns:a16="http://schemas.microsoft.com/office/drawing/2014/main" id="{FB82E5B9-F185-0732-AE95-CF2BBD843C2A}"/>
            </a:ext>
          </a:extLst>
        </xdr:cNvPr>
        <xdr:cNvSpPr/>
      </xdr:nvSpPr>
      <xdr:spPr>
        <a:xfrm>
          <a:off x="5852160" y="36164520"/>
          <a:ext cx="2491740" cy="762000"/>
        </a:xfrm>
        <a:prstGeom prst="rect">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0</xdr:col>
      <xdr:colOff>302558</xdr:colOff>
      <xdr:row>143</xdr:row>
      <xdr:rowOff>78441</xdr:rowOff>
    </xdr:from>
    <xdr:to>
      <xdr:col>12</xdr:col>
      <xdr:colOff>282323</xdr:colOff>
      <xdr:row>211</xdr:row>
      <xdr:rowOff>56029</xdr:rowOff>
    </xdr:to>
    <xdr:pic>
      <xdr:nvPicPr>
        <xdr:cNvPr id="12" name="図 11">
          <a:extLst>
            <a:ext uri="{FF2B5EF4-FFF2-40B4-BE49-F238E27FC236}">
              <a16:creationId xmlns:a16="http://schemas.microsoft.com/office/drawing/2014/main" id="{596B06CE-89C6-914D-B9E6-815E377D8248}"/>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302558" y="24115059"/>
          <a:ext cx="8182471" cy="114075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225512</xdr:colOff>
      <xdr:row>282</xdr:row>
      <xdr:rowOff>0</xdr:rowOff>
    </xdr:from>
    <xdr:to>
      <xdr:col>15</xdr:col>
      <xdr:colOff>106449</xdr:colOff>
      <xdr:row>375</xdr:row>
      <xdr:rowOff>0</xdr:rowOff>
    </xdr:to>
    <xdr:pic>
      <xdr:nvPicPr>
        <xdr:cNvPr id="13" name="図 12">
          <a:extLst>
            <a:ext uri="{FF2B5EF4-FFF2-40B4-BE49-F238E27FC236}">
              <a16:creationId xmlns:a16="http://schemas.microsoft.com/office/drawing/2014/main" id="{1DDCA276-9CC7-C042-9EDB-D16BF990CC72}"/>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225512" y="47400882"/>
          <a:ext cx="10134319" cy="156322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180975</xdr:colOff>
      <xdr:row>1</xdr:row>
      <xdr:rowOff>57150</xdr:rowOff>
    </xdr:from>
    <xdr:to>
      <xdr:col>12</xdr:col>
      <xdr:colOff>104775</xdr:colOff>
      <xdr:row>72</xdr:row>
      <xdr:rowOff>85725</xdr:rowOff>
    </xdr:to>
    <xdr:pic>
      <xdr:nvPicPr>
        <xdr:cNvPr id="3" name="図 2">
          <a:extLst>
            <a:ext uri="{FF2B5EF4-FFF2-40B4-BE49-F238E27FC236}">
              <a16:creationId xmlns:a16="http://schemas.microsoft.com/office/drawing/2014/main" id="{38273AE9-44AB-07B3-68AF-ED1C1039590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975" y="228600"/>
          <a:ext cx="8153400" cy="1220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42"/>
  <sheetViews>
    <sheetView showGridLines="0" tabSelected="1" view="pageBreakPreview" zoomScaleNormal="100" zoomScaleSheetLayoutView="100" zoomScalePageLayoutView="85" workbookViewId="0"/>
  </sheetViews>
  <sheetFormatPr defaultColWidth="9" defaultRowHeight="25.35" customHeight="1" x14ac:dyDescent="0.2"/>
  <cols>
    <col min="1" max="1" width="1.6640625" style="28" customWidth="1"/>
    <col min="2" max="2" width="19.44140625" style="34" customWidth="1"/>
    <col min="3" max="4" width="26.6640625" style="28" customWidth="1"/>
    <col min="5" max="5" width="9.88671875" style="28" bestFit="1" customWidth="1"/>
    <col min="6" max="6" width="14.88671875" style="28" customWidth="1"/>
    <col min="7" max="7" width="22.88671875" style="28" customWidth="1"/>
    <col min="8" max="8" width="1.33203125" style="28" customWidth="1"/>
    <col min="9" max="9" width="9" style="28" customWidth="1"/>
    <col min="10" max="16384" width="9" style="28"/>
  </cols>
  <sheetData>
    <row r="1" spans="1:7" ht="20.100000000000001" customHeight="1" x14ac:dyDescent="0.2">
      <c r="A1" s="27"/>
      <c r="B1" s="323" t="s">
        <v>1</v>
      </c>
      <c r="C1" s="324"/>
      <c r="D1" s="27"/>
      <c r="E1" s="27"/>
      <c r="F1" s="177" t="s">
        <v>0</v>
      </c>
      <c r="G1" s="176"/>
    </row>
    <row r="2" spans="1:7" ht="14.25" customHeight="1" x14ac:dyDescent="0.2">
      <c r="A2" s="27"/>
      <c r="B2" s="29"/>
      <c r="C2" s="27"/>
      <c r="D2" s="27"/>
      <c r="E2" s="27"/>
      <c r="F2" s="27"/>
      <c r="G2" s="27"/>
    </row>
    <row r="3" spans="1:7" ht="20.25" customHeight="1" x14ac:dyDescent="0.2">
      <c r="A3" s="325" t="s">
        <v>213</v>
      </c>
      <c r="B3" s="325"/>
      <c r="C3" s="325"/>
      <c r="D3" s="325"/>
      <c r="E3" s="325"/>
      <c r="F3" s="325"/>
      <c r="G3" s="325"/>
    </row>
    <row r="4" spans="1:7" ht="17.25" customHeight="1" x14ac:dyDescent="0.2">
      <c r="A4" s="31"/>
      <c r="B4" s="31"/>
      <c r="C4" s="31"/>
      <c r="D4" s="31"/>
      <c r="E4" s="31"/>
      <c r="F4" s="31"/>
      <c r="G4" s="31"/>
    </row>
    <row r="5" spans="1:7" ht="15" customHeight="1" x14ac:dyDescent="0.2">
      <c r="A5" s="27"/>
      <c r="B5" s="326" t="s">
        <v>206</v>
      </c>
      <c r="C5" s="327"/>
      <c r="D5" s="327"/>
      <c r="E5" s="27"/>
      <c r="F5" s="27"/>
      <c r="G5" s="27"/>
    </row>
    <row r="6" spans="1:7" ht="15" customHeight="1" x14ac:dyDescent="0.2">
      <c r="A6" s="27"/>
      <c r="B6" s="364"/>
      <c r="C6" s="365"/>
      <c r="D6" s="32"/>
      <c r="E6" s="27"/>
      <c r="F6" s="27"/>
      <c r="G6" s="27"/>
    </row>
    <row r="7" spans="1:7" ht="1.5" customHeight="1" x14ac:dyDescent="0.2">
      <c r="A7" s="27"/>
      <c r="B7" s="29"/>
      <c r="C7" s="27"/>
      <c r="D7" s="27"/>
      <c r="E7" s="27"/>
      <c r="F7" s="27"/>
      <c r="G7" s="27"/>
    </row>
    <row r="8" spans="1:7" ht="28.5" customHeight="1" x14ac:dyDescent="0.4">
      <c r="A8" s="27"/>
      <c r="B8" s="29"/>
      <c r="C8" s="27"/>
      <c r="D8" s="169" t="s">
        <v>2</v>
      </c>
      <c r="E8" s="368"/>
      <c r="F8" s="368"/>
      <c r="G8" s="368"/>
    </row>
    <row r="9" spans="1:7" ht="20.100000000000001" customHeight="1" x14ac:dyDescent="0.4">
      <c r="A9" s="27"/>
      <c r="B9" s="29"/>
      <c r="C9" s="27"/>
      <c r="D9" s="170" t="s">
        <v>89</v>
      </c>
      <c r="E9" s="374"/>
      <c r="F9" s="374"/>
      <c r="G9" s="374"/>
    </row>
    <row r="10" spans="1:7" ht="25.35" customHeight="1" x14ac:dyDescent="0.4">
      <c r="A10" s="27"/>
      <c r="B10" s="29"/>
      <c r="C10" s="27"/>
      <c r="D10" s="169" t="s">
        <v>3</v>
      </c>
      <c r="E10" s="369"/>
      <c r="F10" s="369"/>
      <c r="G10" s="369"/>
    </row>
    <row r="11" spans="1:7" ht="25.35" customHeight="1" x14ac:dyDescent="0.4">
      <c r="A11" s="27"/>
      <c r="B11" s="29"/>
      <c r="C11" s="27"/>
      <c r="D11" s="169" t="s">
        <v>108</v>
      </c>
      <c r="E11" s="371"/>
      <c r="F11" s="371"/>
      <c r="G11" s="371"/>
    </row>
    <row r="12" spans="1:7" ht="25.35" customHeight="1" x14ac:dyDescent="0.4">
      <c r="A12" s="27"/>
      <c r="B12" s="29"/>
      <c r="C12" s="27"/>
      <c r="D12" s="169" t="s">
        <v>82</v>
      </c>
      <c r="E12" s="370"/>
      <c r="F12" s="370"/>
      <c r="G12" s="370"/>
    </row>
    <row r="13" spans="1:7" ht="25.35" customHeight="1" x14ac:dyDescent="0.4">
      <c r="A13" s="27"/>
      <c r="B13" s="29"/>
      <c r="C13" s="27"/>
      <c r="D13" s="169" t="s">
        <v>83</v>
      </c>
      <c r="E13" s="370"/>
      <c r="F13" s="370"/>
      <c r="G13" s="370"/>
    </row>
    <row r="14" spans="1:7" ht="8.4" customHeight="1" x14ac:dyDescent="0.2">
      <c r="A14" s="27"/>
      <c r="B14" s="29"/>
      <c r="C14" s="27"/>
      <c r="D14" s="27"/>
      <c r="E14" s="33"/>
      <c r="F14" s="33"/>
      <c r="G14" s="30"/>
    </row>
    <row r="15" spans="1:7" ht="45" customHeight="1" thickBot="1" x14ac:dyDescent="0.25">
      <c r="A15" s="27"/>
      <c r="B15" s="375" t="s">
        <v>175</v>
      </c>
      <c r="C15" s="376"/>
      <c r="D15" s="376"/>
      <c r="E15" s="376"/>
      <c r="F15" s="376"/>
      <c r="G15" s="376"/>
    </row>
    <row r="16" spans="1:7" ht="15" hidden="1" customHeight="1" thickBot="1" x14ac:dyDescent="0.25">
      <c r="A16" s="27"/>
      <c r="B16" s="27"/>
      <c r="C16" s="27"/>
      <c r="D16" s="27"/>
      <c r="E16" s="27"/>
      <c r="F16" s="27"/>
      <c r="G16" s="27"/>
    </row>
    <row r="17" spans="1:7" ht="54.6" customHeight="1" x14ac:dyDescent="0.2">
      <c r="A17" s="27"/>
      <c r="B17" s="158" t="s">
        <v>10</v>
      </c>
      <c r="C17" s="366"/>
      <c r="D17" s="366"/>
      <c r="E17" s="366"/>
      <c r="F17" s="366"/>
      <c r="G17" s="367"/>
    </row>
    <row r="18" spans="1:7" ht="35.25" customHeight="1" thickBot="1" x14ac:dyDescent="0.25">
      <c r="A18" s="27"/>
      <c r="B18" s="164" t="s">
        <v>86</v>
      </c>
      <c r="C18" s="372" t="s">
        <v>205</v>
      </c>
      <c r="D18" s="372"/>
      <c r="E18" s="372"/>
      <c r="F18" s="372"/>
      <c r="G18" s="373"/>
    </row>
    <row r="19" spans="1:7" ht="26.25" customHeight="1" x14ac:dyDescent="0.2">
      <c r="A19" s="27"/>
      <c r="B19" s="163" t="s">
        <v>87</v>
      </c>
      <c r="C19" s="172">
        <f>収支予算書!J96</f>
        <v>0</v>
      </c>
      <c r="D19" s="328" t="s">
        <v>184</v>
      </c>
      <c r="E19" s="329"/>
      <c r="F19" s="329"/>
      <c r="G19" s="330"/>
    </row>
    <row r="20" spans="1:7" ht="26.25" customHeight="1" x14ac:dyDescent="0.2">
      <c r="A20" s="27"/>
      <c r="B20" s="159" t="s">
        <v>101</v>
      </c>
      <c r="C20" s="173">
        <f>収支予算書!L112</f>
        <v>0</v>
      </c>
      <c r="D20" s="331"/>
      <c r="E20" s="332"/>
      <c r="F20" s="332"/>
      <c r="G20" s="333"/>
    </row>
    <row r="21" spans="1:7" ht="26.25" customHeight="1" thickBot="1" x14ac:dyDescent="0.25">
      <c r="A21" s="27"/>
      <c r="B21" s="162" t="s">
        <v>85</v>
      </c>
      <c r="C21" s="174">
        <f>収支予算書!D19</f>
        <v>0</v>
      </c>
      <c r="D21" s="334"/>
      <c r="E21" s="335"/>
      <c r="F21" s="335"/>
      <c r="G21" s="336"/>
    </row>
    <row r="22" spans="1:7" ht="15.6" customHeight="1" x14ac:dyDescent="0.2">
      <c r="A22" s="27"/>
      <c r="B22" s="377" t="s">
        <v>84</v>
      </c>
      <c r="C22" s="165" t="s">
        <v>196</v>
      </c>
      <c r="D22" s="317" t="s">
        <v>197</v>
      </c>
      <c r="E22" s="318" t="s">
        <v>199</v>
      </c>
      <c r="F22" s="167" t="s">
        <v>198</v>
      </c>
      <c r="G22" s="161" t="s">
        <v>109</v>
      </c>
    </row>
    <row r="23" spans="1:7" ht="31.5" customHeight="1" x14ac:dyDescent="0.2">
      <c r="A23" s="27"/>
      <c r="B23" s="378"/>
      <c r="C23" s="250" t="str">
        <f>IF(C26="","",
IF(収支予算書!K5="",IF(収支予算書!D6="","",収支予算書!D6),
IF('別紙　入場者数合計'!C10="","",
_xlfn.AGGREGATE(5,7,'別紙　入場者数合計'!C10,'別紙　入場者数合計'!H10,'別紙　入場者数合計'!C18,'別紙　入場者数合計'!H18,'別紙　入場者数合計'!C26,'別紙　入場者数合計'!H26))))</f>
        <v/>
      </c>
      <c r="D23" s="249" t="str">
        <f>IF(C26="","",
IF(収支予算書!K5="",IF(収支予算書!G6="","",収支予算書!G6),
IF('別紙　入場者数合計'!E10="","",
_xlfn.AGGREGATE(4,7,'別紙　入場者数合計'!E10,'別紙　入場者数合計'!J10,'別紙　入場者数合計'!E18,'別紙　入場者数合計'!J18,'別紙　入場者数合計'!E26,'別紙　入場者数合計'!J26))))</f>
        <v/>
      </c>
      <c r="E23" s="319" t="str">
        <f>IFERROR(IF(C23="","",D23-C23+1),1)</f>
        <v/>
      </c>
      <c r="F23" s="168">
        <f>IF(収支予算書!K5="",収支予算書!G8,収支予算書!G13)</f>
        <v>0</v>
      </c>
      <c r="G23" s="160">
        <f>IF(収支予算書!K5="",収支予算書!D11,収支予算書!D16)</f>
        <v>0</v>
      </c>
    </row>
    <row r="24" spans="1:7" ht="31.5" customHeight="1" thickBot="1" x14ac:dyDescent="0.25">
      <c r="A24" s="27"/>
      <c r="B24" s="166" t="s">
        <v>147</v>
      </c>
      <c r="C24" s="252"/>
      <c r="D24" s="251"/>
      <c r="E24" s="361"/>
      <c r="F24" s="362"/>
      <c r="G24" s="363"/>
    </row>
    <row r="25" spans="1:7" ht="33.6" customHeight="1" x14ac:dyDescent="0.2">
      <c r="A25" s="27"/>
      <c r="B25" s="381" t="s">
        <v>8</v>
      </c>
      <c r="C25" s="383" t="s">
        <v>202</v>
      </c>
      <c r="D25" s="384"/>
      <c r="E25" s="384"/>
      <c r="F25" s="384"/>
      <c r="G25" s="385"/>
    </row>
    <row r="26" spans="1:7" ht="35.25" customHeight="1" x14ac:dyDescent="0.2">
      <c r="A26" s="27"/>
      <c r="B26" s="382"/>
      <c r="C26" s="358"/>
      <c r="D26" s="359"/>
      <c r="E26" s="359"/>
      <c r="F26" s="359"/>
      <c r="G26" s="360"/>
    </row>
    <row r="27" spans="1:7" ht="39" customHeight="1" thickBot="1" x14ac:dyDescent="0.25">
      <c r="A27" s="27"/>
      <c r="B27" s="171" t="s">
        <v>9</v>
      </c>
      <c r="C27" s="355"/>
      <c r="D27" s="356"/>
      <c r="E27" s="356"/>
      <c r="F27" s="356"/>
      <c r="G27" s="357"/>
    </row>
    <row r="28" spans="1:7" ht="20.100000000000001" customHeight="1" x14ac:dyDescent="0.2">
      <c r="A28" s="27"/>
      <c r="B28" s="337" t="s">
        <v>11</v>
      </c>
      <c r="C28" s="340" t="s">
        <v>12</v>
      </c>
      <c r="D28" s="341"/>
      <c r="E28" s="341"/>
      <c r="F28" s="341"/>
      <c r="G28" s="342"/>
    </row>
    <row r="29" spans="1:7" ht="75" customHeight="1" x14ac:dyDescent="0.2">
      <c r="A29" s="27"/>
      <c r="B29" s="338"/>
      <c r="C29" s="343"/>
      <c r="D29" s="344"/>
      <c r="E29" s="344"/>
      <c r="F29" s="344"/>
      <c r="G29" s="345"/>
    </row>
    <row r="30" spans="1:7" ht="20.100000000000001" customHeight="1" x14ac:dyDescent="0.2">
      <c r="A30" s="27"/>
      <c r="B30" s="338"/>
      <c r="C30" s="346" t="s">
        <v>6</v>
      </c>
      <c r="D30" s="347"/>
      <c r="E30" s="347"/>
      <c r="F30" s="347"/>
      <c r="G30" s="348"/>
    </row>
    <row r="31" spans="1:7" ht="75" customHeight="1" x14ac:dyDescent="0.2">
      <c r="A31" s="27"/>
      <c r="B31" s="338"/>
      <c r="C31" s="349"/>
      <c r="D31" s="350"/>
      <c r="E31" s="350"/>
      <c r="F31" s="350"/>
      <c r="G31" s="351"/>
    </row>
    <row r="32" spans="1:7" ht="20.100000000000001" customHeight="1" x14ac:dyDescent="0.2">
      <c r="A32" s="27"/>
      <c r="B32" s="338"/>
      <c r="C32" s="346" t="s">
        <v>7</v>
      </c>
      <c r="D32" s="347"/>
      <c r="E32" s="347"/>
      <c r="F32" s="347"/>
      <c r="G32" s="348"/>
    </row>
    <row r="33" spans="1:7" ht="75" customHeight="1" thickBot="1" x14ac:dyDescent="0.25">
      <c r="A33" s="27"/>
      <c r="B33" s="339"/>
      <c r="C33" s="352"/>
      <c r="D33" s="353"/>
      <c r="E33" s="353"/>
      <c r="F33" s="353"/>
      <c r="G33" s="354"/>
    </row>
    <row r="34" spans="1:7" ht="19.350000000000001" customHeight="1" x14ac:dyDescent="0.2">
      <c r="A34" s="27"/>
      <c r="B34" s="386" t="s">
        <v>203</v>
      </c>
      <c r="C34" s="389" t="s">
        <v>204</v>
      </c>
      <c r="D34" s="390"/>
      <c r="E34" s="390"/>
      <c r="F34" s="390"/>
      <c r="G34" s="391"/>
    </row>
    <row r="35" spans="1:7" ht="89.1" customHeight="1" thickBot="1" x14ac:dyDescent="0.25">
      <c r="A35" s="27"/>
      <c r="B35" s="387"/>
      <c r="C35" s="352"/>
      <c r="D35" s="353"/>
      <c r="E35" s="353"/>
      <c r="F35" s="353"/>
      <c r="G35" s="354"/>
    </row>
    <row r="36" spans="1:7" ht="18.75" customHeight="1" x14ac:dyDescent="0.2">
      <c r="A36" s="27"/>
      <c r="B36" s="388" t="s">
        <v>103</v>
      </c>
      <c r="C36" s="175" t="s">
        <v>4</v>
      </c>
      <c r="D36" s="379" t="s">
        <v>200</v>
      </c>
      <c r="E36" s="379"/>
      <c r="F36" s="379" t="s">
        <v>201</v>
      </c>
      <c r="G36" s="380"/>
    </row>
    <row r="37" spans="1:7" ht="18.75" customHeight="1" x14ac:dyDescent="0.2">
      <c r="A37" s="27"/>
      <c r="B37" s="388"/>
      <c r="C37" s="156"/>
      <c r="D37" s="359"/>
      <c r="E37" s="359"/>
      <c r="F37" s="359"/>
      <c r="G37" s="360"/>
    </row>
    <row r="38" spans="1:7" ht="18.75" customHeight="1" x14ac:dyDescent="0.2">
      <c r="A38" s="27"/>
      <c r="B38" s="388"/>
      <c r="C38" s="156"/>
      <c r="D38" s="359"/>
      <c r="E38" s="359"/>
      <c r="F38" s="359"/>
      <c r="G38" s="360"/>
    </row>
    <row r="39" spans="1:7" ht="18.75" customHeight="1" x14ac:dyDescent="0.2">
      <c r="A39" s="27"/>
      <c r="B39" s="388"/>
      <c r="C39" s="156"/>
      <c r="D39" s="359"/>
      <c r="E39" s="359"/>
      <c r="F39" s="359"/>
      <c r="G39" s="360"/>
    </row>
    <row r="40" spans="1:7" ht="18.75" customHeight="1" x14ac:dyDescent="0.2">
      <c r="A40" s="27"/>
      <c r="B40" s="388"/>
      <c r="C40" s="156"/>
      <c r="D40" s="359"/>
      <c r="E40" s="359"/>
      <c r="F40" s="359"/>
      <c r="G40" s="360"/>
    </row>
    <row r="41" spans="1:7" ht="18.75" customHeight="1" thickBot="1" x14ac:dyDescent="0.25">
      <c r="A41" s="27"/>
      <c r="B41" s="387"/>
      <c r="C41" s="157"/>
      <c r="D41" s="392"/>
      <c r="E41" s="392"/>
      <c r="F41" s="392"/>
      <c r="G41" s="393"/>
    </row>
    <row r="42" spans="1:7" ht="14.25" customHeight="1" x14ac:dyDescent="0.2">
      <c r="C42" s="34"/>
      <c r="D42" s="35"/>
      <c r="E42" s="35"/>
      <c r="F42" s="35"/>
    </row>
  </sheetData>
  <sheetProtection formatCells="0" formatRows="0"/>
  <mergeCells count="43">
    <mergeCell ref="D39:E39"/>
    <mergeCell ref="D40:E40"/>
    <mergeCell ref="D41:E41"/>
    <mergeCell ref="F37:G37"/>
    <mergeCell ref="F38:G38"/>
    <mergeCell ref="F41:G41"/>
    <mergeCell ref="C18:G18"/>
    <mergeCell ref="E9:G9"/>
    <mergeCell ref="B15:G15"/>
    <mergeCell ref="F39:G39"/>
    <mergeCell ref="F40:G40"/>
    <mergeCell ref="B22:B23"/>
    <mergeCell ref="D36:E36"/>
    <mergeCell ref="F36:G36"/>
    <mergeCell ref="D37:E37"/>
    <mergeCell ref="D38:E38"/>
    <mergeCell ref="B25:B26"/>
    <mergeCell ref="C25:G25"/>
    <mergeCell ref="B34:B35"/>
    <mergeCell ref="C35:G35"/>
    <mergeCell ref="B36:B41"/>
    <mergeCell ref="C34:G34"/>
    <mergeCell ref="E8:G8"/>
    <mergeCell ref="E10:G10"/>
    <mergeCell ref="E12:G12"/>
    <mergeCell ref="E11:G11"/>
    <mergeCell ref="E13:G13"/>
    <mergeCell ref="B1:C1"/>
    <mergeCell ref="A3:G3"/>
    <mergeCell ref="B5:D5"/>
    <mergeCell ref="D19:G21"/>
    <mergeCell ref="B28:B33"/>
    <mergeCell ref="C28:G28"/>
    <mergeCell ref="C29:G29"/>
    <mergeCell ref="C30:G30"/>
    <mergeCell ref="C31:G31"/>
    <mergeCell ref="C32:G32"/>
    <mergeCell ref="C33:G33"/>
    <mergeCell ref="C27:G27"/>
    <mergeCell ref="C26:G26"/>
    <mergeCell ref="E24:G24"/>
    <mergeCell ref="B6:C6"/>
    <mergeCell ref="C17:G17"/>
  </mergeCells>
  <phoneticPr fontId="7"/>
  <dataValidations count="8">
    <dataValidation allowBlank="1" showInputMessage="1" showErrorMessage="1" prompt="活動までに変動する可能性のある場合は_x000a_「○○（仮称）」というように記入してください。" sqref="D42:F42" xr:uid="{00000000-0002-0000-0000-000001000000}"/>
    <dataValidation type="textLength" operator="equal" allowBlank="1" showInputMessage="1" showErrorMessage="1" error="例：111-0000　-を入れて下さい" sqref="E9:G9" xr:uid="{00000000-0002-0000-0000-000002000000}">
      <formula1>8</formula1>
    </dataValidation>
    <dataValidation type="custom" allowBlank="1" showInputMessage="1" showErrorMessage="1" error="東京都から入力して下さい。" sqref="E10:G10" xr:uid="{00000000-0002-0000-0000-000003000000}">
      <formula1>COUNTIF(E10,"東京*")&gt;0</formula1>
    </dataValidation>
    <dataValidation allowBlank="1" showInputMessage="1" showErrorMessage="1" prompt="会場が複数ある場合は、実施会場の番号に合わせて以下のように記入してください。_x000a_①〇〇区〇〇1‐1_x000a_②△△市△△1‐1" sqref="C27:G27" xr:uid="{00000000-0002-0000-0000-000004000000}"/>
    <dataValidation type="textLength" operator="lessThanOrEqual" allowBlank="1" showErrorMessage="1" error="200文字以下で入力して下さい。" prompt="改行する時は「Alt」キーと「Enter」キーを同時に押してください" sqref="C33:G33 C31:G31 C29:G29" xr:uid="{00000000-0002-0000-0000-000005000000}">
      <formula1>200</formula1>
    </dataValidation>
    <dataValidation allowBlank="1" showInputMessage="1" showErrorMessage="1" prompt="会場が複数ある場合は、以下のように丸数字と全角スペースで区切って記入してください。_x000a_①〇〇ホール　②△△シアター" sqref="C26:G26" xr:uid="{00000000-0002-0000-0000-000006000000}"/>
    <dataValidation type="textLength" operator="lessThanOrEqual" allowBlank="1" showInputMessage="1" showErrorMessage="1" error="200文字以下で入力して下さい。" sqref="C35:G35" xr:uid="{00000000-0002-0000-0000-000007000000}">
      <formula1>200</formula1>
    </dataValidation>
    <dataValidation type="date" allowBlank="1" showInputMessage="1" showErrorMessage="1" error="2025/12/20～2026/7/31の範囲内で入力してください。" prompt="yyyy/mm/ddで入力して下さい_x000a_" sqref="C24:D24" xr:uid="{B6286A86-821E-4CB5-B788-7E41DA11C7EC}">
      <formula1>46011</formula1>
      <formula2>46234</formula2>
    </dataValidation>
  </dataValidations>
  <pageMargins left="0.6692913385826772" right="0.19685039370078741" top="0.51181102362204722" bottom="0.39370078740157483" header="0.51181102362204722" footer="0.19685039370078741"/>
  <pageSetup paperSize="9" scale="70"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49" r:id="rId4" name="Option Button 1">
              <controlPr defaultSize="0" autoFill="0" autoLine="0" autoPict="0">
                <anchor moveWithCells="1">
                  <from>
                    <xdr:col>3</xdr:col>
                    <xdr:colOff>0</xdr:colOff>
                    <xdr:row>27</xdr:row>
                    <xdr:rowOff>0</xdr:rowOff>
                  </from>
                  <to>
                    <xdr:col>3</xdr:col>
                    <xdr:colOff>38100</xdr:colOff>
                    <xdr:row>27</xdr:row>
                    <xdr:rowOff>68580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M36"/>
  <sheetViews>
    <sheetView showGridLines="0" showRuler="0" view="pageBreakPreview" zoomScaleNormal="100" zoomScaleSheetLayoutView="100" workbookViewId="0">
      <selection activeCell="I17" sqref="I17:R17"/>
    </sheetView>
  </sheetViews>
  <sheetFormatPr defaultColWidth="2.6640625" defaultRowHeight="20.100000000000001" customHeight="1" x14ac:dyDescent="0.2"/>
  <cols>
    <col min="1" max="1" width="1.109375" style="2" customWidth="1"/>
    <col min="2" max="5" width="2.6640625" style="2" customWidth="1"/>
    <col min="6" max="7" width="2.88671875" style="2" customWidth="1"/>
    <col min="8" max="10" width="2.6640625" style="2" customWidth="1"/>
    <col min="11" max="11" width="4.6640625" style="2" customWidth="1"/>
    <col min="12" max="12" width="2.6640625" style="2" customWidth="1"/>
    <col min="13" max="13" width="1.109375" style="2" customWidth="1"/>
    <col min="14" max="14" width="3.88671875" style="2" customWidth="1"/>
    <col min="15" max="15" width="2.6640625" style="2" customWidth="1"/>
    <col min="16" max="16" width="3.6640625" style="2" customWidth="1"/>
    <col min="17" max="17" width="1.6640625" style="2" customWidth="1"/>
    <col min="18" max="23" width="2.6640625" style="2" customWidth="1"/>
    <col min="24" max="24" width="4.109375" style="2" customWidth="1"/>
    <col min="25" max="25" width="2.88671875" style="2" customWidth="1"/>
    <col min="26" max="26" width="4.109375" style="2" customWidth="1"/>
    <col min="27" max="27" width="3.6640625" style="2" customWidth="1"/>
    <col min="28" max="28" width="1.109375" style="2" customWidth="1"/>
    <col min="29" max="32" width="2.6640625" style="2" customWidth="1"/>
    <col min="33" max="38" width="1.88671875" style="2" customWidth="1"/>
    <col min="39" max="39" width="0.88671875" style="2" customWidth="1"/>
    <col min="40" max="16384" width="2.6640625" style="2"/>
  </cols>
  <sheetData>
    <row r="1" spans="1:39" ht="5.0999999999999996" customHeight="1" x14ac:dyDescent="0.2"/>
    <row r="2" spans="1:39" s="1" customFormat="1" ht="33.75" customHeight="1" thickBot="1" x14ac:dyDescent="0.25">
      <c r="A2" s="154"/>
      <c r="B2" s="505" t="s">
        <v>13</v>
      </c>
      <c r="C2" s="505"/>
      <c r="D2" s="505"/>
      <c r="E2" s="505"/>
      <c r="F2" s="505"/>
      <c r="G2" s="505"/>
      <c r="H2" s="505"/>
      <c r="I2" s="505"/>
      <c r="J2" s="505"/>
      <c r="K2" s="505"/>
      <c r="L2" s="505"/>
      <c r="M2" s="505"/>
      <c r="N2" s="505"/>
      <c r="O2" s="505"/>
      <c r="P2" s="505"/>
      <c r="Q2" s="505"/>
      <c r="R2" s="505"/>
      <c r="S2" s="505"/>
      <c r="T2" s="505"/>
      <c r="U2" s="505"/>
      <c r="V2" s="505"/>
      <c r="W2" s="505"/>
      <c r="X2" s="505"/>
      <c r="Y2" s="505"/>
      <c r="Z2" s="505"/>
      <c r="AA2" s="505"/>
      <c r="AB2" s="505"/>
      <c r="AC2" s="505"/>
      <c r="AD2" s="505"/>
      <c r="AE2" s="505"/>
      <c r="AF2" s="505"/>
      <c r="AG2" s="505"/>
      <c r="AH2" s="505"/>
      <c r="AI2" s="505"/>
      <c r="AJ2" s="505"/>
      <c r="AK2" s="505"/>
      <c r="AL2" s="505"/>
      <c r="AM2" s="154"/>
    </row>
    <row r="3" spans="1:39" ht="15" customHeight="1" x14ac:dyDescent="0.2">
      <c r="A3" s="155"/>
      <c r="B3" s="506" t="s">
        <v>14</v>
      </c>
      <c r="C3" s="507"/>
      <c r="D3" s="508"/>
      <c r="E3" s="509"/>
      <c r="F3" s="510"/>
      <c r="G3" s="510"/>
      <c r="H3" s="510"/>
      <c r="I3" s="510"/>
      <c r="J3" s="510"/>
      <c r="K3" s="510"/>
      <c r="L3" s="510"/>
      <c r="M3" s="510"/>
      <c r="N3" s="510"/>
      <c r="O3" s="510"/>
      <c r="P3" s="510"/>
      <c r="Q3" s="510"/>
      <c r="R3" s="510"/>
      <c r="S3" s="511"/>
      <c r="T3" s="512" t="s">
        <v>14</v>
      </c>
      <c r="U3" s="507"/>
      <c r="V3" s="508"/>
      <c r="W3" s="513"/>
      <c r="X3" s="514"/>
      <c r="Y3" s="514"/>
      <c r="Z3" s="515"/>
      <c r="AA3" s="512" t="s">
        <v>14</v>
      </c>
      <c r="AB3" s="507"/>
      <c r="AC3" s="508"/>
      <c r="AD3" s="516"/>
      <c r="AE3" s="517"/>
      <c r="AF3" s="517"/>
      <c r="AG3" s="517"/>
      <c r="AH3" s="517"/>
      <c r="AI3" s="517"/>
      <c r="AJ3" s="517"/>
      <c r="AK3" s="517"/>
      <c r="AL3" s="518"/>
      <c r="AM3" s="155"/>
    </row>
    <row r="4" spans="1:39" ht="27" customHeight="1" x14ac:dyDescent="0.2">
      <c r="A4" s="155"/>
      <c r="B4" s="519" t="s">
        <v>5</v>
      </c>
      <c r="C4" s="494"/>
      <c r="D4" s="495"/>
      <c r="E4" s="520" t="str">
        <f>IF(助成金申請書!E8="","",助成金申請書!E8)</f>
        <v/>
      </c>
      <c r="F4" s="521"/>
      <c r="G4" s="521"/>
      <c r="H4" s="521"/>
      <c r="I4" s="521"/>
      <c r="J4" s="521"/>
      <c r="K4" s="521"/>
      <c r="L4" s="521"/>
      <c r="M4" s="521"/>
      <c r="N4" s="521"/>
      <c r="O4" s="521"/>
      <c r="P4" s="521"/>
      <c r="Q4" s="521"/>
      <c r="R4" s="521"/>
      <c r="S4" s="522"/>
      <c r="T4" s="523" t="s">
        <v>15</v>
      </c>
      <c r="U4" s="524"/>
      <c r="V4" s="524"/>
      <c r="W4" s="502" t="str">
        <f>IF(助成金申請書!E12="","",助成金申請書!E12)</f>
        <v/>
      </c>
      <c r="X4" s="503"/>
      <c r="Y4" s="503"/>
      <c r="Z4" s="525"/>
      <c r="AA4" s="523" t="s">
        <v>16</v>
      </c>
      <c r="AB4" s="524"/>
      <c r="AC4" s="526"/>
      <c r="AD4" s="502" t="str">
        <f>IF(助成金申請書!E13="","",助成金申請書!E13)</f>
        <v/>
      </c>
      <c r="AE4" s="503"/>
      <c r="AF4" s="503"/>
      <c r="AG4" s="503"/>
      <c r="AH4" s="503"/>
      <c r="AI4" s="503"/>
      <c r="AJ4" s="503"/>
      <c r="AK4" s="503"/>
      <c r="AL4" s="504"/>
      <c r="AM4" s="155"/>
    </row>
    <row r="5" spans="1:39" ht="15.75" customHeight="1" x14ac:dyDescent="0.2">
      <c r="A5" s="155"/>
      <c r="B5" s="455" t="s">
        <v>17</v>
      </c>
      <c r="C5" s="456"/>
      <c r="D5" s="457"/>
      <c r="E5" s="464" t="s">
        <v>88</v>
      </c>
      <c r="F5" s="465"/>
      <c r="G5" s="465"/>
      <c r="H5" s="465"/>
      <c r="I5" s="465"/>
      <c r="J5" s="466"/>
      <c r="K5" s="467" t="str">
        <f>IF(助成金申請書!E9="","",助成金申請書!E9)</f>
        <v/>
      </c>
      <c r="L5" s="467"/>
      <c r="M5" s="467"/>
      <c r="N5" s="467"/>
      <c r="O5" s="467"/>
      <c r="P5" s="467"/>
      <c r="Q5" s="467"/>
      <c r="R5" s="467"/>
      <c r="S5" s="467"/>
      <c r="T5" s="467"/>
      <c r="U5" s="467"/>
      <c r="V5" s="467"/>
      <c r="W5" s="468"/>
      <c r="X5" s="469" t="s">
        <v>18</v>
      </c>
      <c r="Y5" s="470"/>
      <c r="Z5" s="470"/>
      <c r="AA5" s="470"/>
      <c r="AB5" s="470"/>
      <c r="AC5" s="471"/>
      <c r="AD5" s="472"/>
      <c r="AE5" s="473"/>
      <c r="AF5" s="473"/>
      <c r="AG5" s="473"/>
      <c r="AH5" s="473"/>
      <c r="AI5" s="473"/>
      <c r="AJ5" s="473"/>
      <c r="AK5" s="473"/>
      <c r="AL5" s="474"/>
      <c r="AM5" s="155"/>
    </row>
    <row r="6" spans="1:39" ht="15.75" customHeight="1" x14ac:dyDescent="0.2">
      <c r="A6" s="155"/>
      <c r="B6" s="458"/>
      <c r="C6" s="459"/>
      <c r="D6" s="460"/>
      <c r="E6" s="487" t="s">
        <v>37</v>
      </c>
      <c r="F6" s="488"/>
      <c r="G6" s="488"/>
      <c r="H6" s="488"/>
      <c r="I6" s="488"/>
      <c r="J6" s="489"/>
      <c r="K6" s="481" t="str">
        <f>IF(助成金申請書!E10="","",助成金申請書!E10)&amp;CHAR(10)&amp;IF(助成金申請書!E11="","",助成金申請書!E11)</f>
        <v xml:space="preserve">
</v>
      </c>
      <c r="L6" s="482"/>
      <c r="M6" s="482"/>
      <c r="N6" s="482"/>
      <c r="O6" s="482"/>
      <c r="P6" s="482"/>
      <c r="Q6" s="482"/>
      <c r="R6" s="482"/>
      <c r="S6" s="482"/>
      <c r="T6" s="482"/>
      <c r="U6" s="482"/>
      <c r="V6" s="482"/>
      <c r="W6" s="483"/>
      <c r="X6" s="475" t="s">
        <v>19</v>
      </c>
      <c r="Y6" s="476"/>
      <c r="Z6" s="476"/>
      <c r="AA6" s="476"/>
      <c r="AB6" s="476"/>
      <c r="AC6" s="477"/>
      <c r="AD6" s="478"/>
      <c r="AE6" s="479"/>
      <c r="AF6" s="479"/>
      <c r="AG6" s="479"/>
      <c r="AH6" s="479"/>
      <c r="AI6" s="479"/>
      <c r="AJ6" s="479"/>
      <c r="AK6" s="479"/>
      <c r="AL6" s="480"/>
      <c r="AM6" s="155"/>
    </row>
    <row r="7" spans="1:39" ht="15.75" customHeight="1" x14ac:dyDescent="0.2">
      <c r="A7" s="155"/>
      <c r="B7" s="461"/>
      <c r="C7" s="462"/>
      <c r="D7" s="463"/>
      <c r="E7" s="490"/>
      <c r="F7" s="491"/>
      <c r="G7" s="491"/>
      <c r="H7" s="491"/>
      <c r="I7" s="491"/>
      <c r="J7" s="492"/>
      <c r="K7" s="484"/>
      <c r="L7" s="485"/>
      <c r="M7" s="485"/>
      <c r="N7" s="485"/>
      <c r="O7" s="485"/>
      <c r="P7" s="485"/>
      <c r="Q7" s="485"/>
      <c r="R7" s="485"/>
      <c r="S7" s="485"/>
      <c r="T7" s="485"/>
      <c r="U7" s="485"/>
      <c r="V7" s="485"/>
      <c r="W7" s="486"/>
      <c r="X7" s="493" t="s">
        <v>20</v>
      </c>
      <c r="Y7" s="494"/>
      <c r="Z7" s="494"/>
      <c r="AA7" s="494"/>
      <c r="AB7" s="494"/>
      <c r="AC7" s="495"/>
      <c r="AD7" s="496"/>
      <c r="AE7" s="497"/>
      <c r="AF7" s="497"/>
      <c r="AG7" s="497"/>
      <c r="AH7" s="497"/>
      <c r="AI7" s="497"/>
      <c r="AJ7" s="497"/>
      <c r="AK7" s="497"/>
      <c r="AL7" s="498"/>
      <c r="AM7" s="155"/>
    </row>
    <row r="8" spans="1:39" ht="33" customHeight="1" x14ac:dyDescent="0.2">
      <c r="A8" s="155"/>
      <c r="B8" s="499" t="s">
        <v>21</v>
      </c>
      <c r="C8" s="500"/>
      <c r="D8" s="500"/>
      <c r="E8" s="500"/>
      <c r="F8" s="500"/>
      <c r="G8" s="500"/>
      <c r="H8" s="500"/>
      <c r="I8" s="500"/>
      <c r="J8" s="501"/>
      <c r="K8" s="452"/>
      <c r="L8" s="452"/>
      <c r="M8" s="452"/>
      <c r="N8" s="452"/>
      <c r="O8" s="452"/>
      <c r="P8" s="452"/>
      <c r="Q8" s="452"/>
      <c r="R8" s="452"/>
      <c r="S8" s="452"/>
      <c r="T8" s="452"/>
      <c r="U8" s="452"/>
      <c r="V8" s="452"/>
      <c r="W8" s="452"/>
      <c r="X8" s="452"/>
      <c r="Y8" s="453"/>
      <c r="Z8" s="448" t="s">
        <v>22</v>
      </c>
      <c r="AA8" s="444"/>
      <c r="AB8" s="444"/>
      <c r="AC8" s="444"/>
      <c r="AD8" s="454"/>
      <c r="AE8" s="449"/>
      <c r="AF8" s="450"/>
      <c r="AG8" s="450"/>
      <c r="AH8" s="450"/>
      <c r="AI8" s="450"/>
      <c r="AJ8" s="450"/>
      <c r="AK8" s="450"/>
      <c r="AL8" s="451"/>
      <c r="AM8" s="155"/>
    </row>
    <row r="9" spans="1:39" ht="36.75" customHeight="1" x14ac:dyDescent="0.2">
      <c r="A9" s="155"/>
      <c r="B9" s="445" t="s">
        <v>23</v>
      </c>
      <c r="C9" s="446"/>
      <c r="D9" s="446"/>
      <c r="E9" s="447"/>
      <c r="F9" s="441"/>
      <c r="G9" s="442"/>
      <c r="H9" s="442"/>
      <c r="I9" s="442"/>
      <c r="J9" s="442"/>
      <c r="K9" s="442"/>
      <c r="L9" s="442"/>
      <c r="M9" s="443"/>
      <c r="N9" s="448" t="s">
        <v>24</v>
      </c>
      <c r="O9" s="444"/>
      <c r="P9" s="444"/>
      <c r="Q9" s="444"/>
      <c r="R9" s="444"/>
      <c r="S9" s="441"/>
      <c r="T9" s="442"/>
      <c r="U9" s="442"/>
      <c r="V9" s="442"/>
      <c r="W9" s="442"/>
      <c r="X9" s="442"/>
      <c r="Y9" s="443"/>
      <c r="Z9" s="444" t="s">
        <v>25</v>
      </c>
      <c r="AA9" s="444"/>
      <c r="AB9" s="444"/>
      <c r="AC9" s="444"/>
      <c r="AD9" s="444"/>
      <c r="AE9" s="449"/>
      <c r="AF9" s="450"/>
      <c r="AG9" s="450"/>
      <c r="AH9" s="450"/>
      <c r="AI9" s="450"/>
      <c r="AJ9" s="450"/>
      <c r="AK9" s="450"/>
      <c r="AL9" s="451"/>
      <c r="AM9" s="155"/>
    </row>
    <row r="10" spans="1:39" ht="15" customHeight="1" x14ac:dyDescent="0.2">
      <c r="A10" s="155"/>
      <c r="B10" s="394" t="s">
        <v>26</v>
      </c>
      <c r="C10" s="419" t="s">
        <v>27</v>
      </c>
      <c r="D10" s="420"/>
      <c r="E10" s="420"/>
      <c r="F10" s="420"/>
      <c r="G10" s="420"/>
      <c r="H10" s="420"/>
      <c r="I10" s="420"/>
      <c r="J10" s="420"/>
      <c r="K10" s="420"/>
      <c r="L10" s="420"/>
      <c r="M10" s="420"/>
      <c r="N10" s="420"/>
      <c r="O10" s="420"/>
      <c r="P10" s="420"/>
      <c r="Q10" s="420"/>
      <c r="R10" s="421"/>
      <c r="S10" s="419" t="s">
        <v>28</v>
      </c>
      <c r="T10" s="420"/>
      <c r="U10" s="420"/>
      <c r="V10" s="420"/>
      <c r="W10" s="420"/>
      <c r="X10" s="422"/>
      <c r="Y10" s="420"/>
      <c r="Z10" s="420"/>
      <c r="AA10" s="420"/>
      <c r="AB10" s="420"/>
      <c r="AC10" s="420"/>
      <c r="AD10" s="420"/>
      <c r="AE10" s="420"/>
      <c r="AF10" s="420"/>
      <c r="AG10" s="420"/>
      <c r="AH10" s="420"/>
      <c r="AI10" s="420"/>
      <c r="AJ10" s="420"/>
      <c r="AK10" s="420"/>
      <c r="AL10" s="423"/>
      <c r="AM10" s="155"/>
    </row>
    <row r="11" spans="1:39" ht="15" customHeight="1" x14ac:dyDescent="0.2">
      <c r="A11" s="155"/>
      <c r="B11" s="395"/>
      <c r="C11" s="424" t="s">
        <v>29</v>
      </c>
      <c r="D11" s="425"/>
      <c r="E11" s="425"/>
      <c r="F11" s="425"/>
      <c r="G11" s="425"/>
      <c r="H11" s="426"/>
      <c r="I11" s="427" t="s">
        <v>30</v>
      </c>
      <c r="J11" s="427"/>
      <c r="K11" s="427"/>
      <c r="L11" s="427"/>
      <c r="M11" s="427"/>
      <c r="N11" s="427"/>
      <c r="O11" s="427"/>
      <c r="P11" s="427"/>
      <c r="Q11" s="427"/>
      <c r="R11" s="428"/>
      <c r="S11" s="410"/>
      <c r="T11" s="411"/>
      <c r="U11" s="411"/>
      <c r="V11" s="411"/>
      <c r="W11" s="411"/>
      <c r="X11" s="411"/>
      <c r="Y11" s="411"/>
      <c r="Z11" s="411"/>
      <c r="AA11" s="411"/>
      <c r="AB11" s="411"/>
      <c r="AC11" s="411"/>
      <c r="AD11" s="411"/>
      <c r="AE11" s="411"/>
      <c r="AF11" s="411"/>
      <c r="AG11" s="411"/>
      <c r="AH11" s="411"/>
      <c r="AI11" s="411"/>
      <c r="AJ11" s="411"/>
      <c r="AK11" s="411"/>
      <c r="AL11" s="412"/>
      <c r="AM11" s="155"/>
    </row>
    <row r="12" spans="1:39" ht="15" customHeight="1" x14ac:dyDescent="0.2">
      <c r="A12" s="155"/>
      <c r="B12" s="395"/>
      <c r="C12" s="415"/>
      <c r="D12" s="416"/>
      <c r="E12" s="416"/>
      <c r="F12" s="416"/>
      <c r="G12" s="416"/>
      <c r="H12" s="417"/>
      <c r="I12" s="413"/>
      <c r="J12" s="413"/>
      <c r="K12" s="413"/>
      <c r="L12" s="413"/>
      <c r="M12" s="413"/>
      <c r="N12" s="413"/>
      <c r="O12" s="413"/>
      <c r="P12" s="413"/>
      <c r="Q12" s="413"/>
      <c r="R12" s="414"/>
      <c r="S12" s="429"/>
      <c r="T12" s="430"/>
      <c r="U12" s="430"/>
      <c r="V12" s="430"/>
      <c r="W12" s="430"/>
      <c r="X12" s="430"/>
      <c r="Y12" s="430"/>
      <c r="Z12" s="430"/>
      <c r="AA12" s="430"/>
      <c r="AB12" s="430"/>
      <c r="AC12" s="430"/>
      <c r="AD12" s="430"/>
      <c r="AE12" s="430"/>
      <c r="AF12" s="430"/>
      <c r="AG12" s="430"/>
      <c r="AH12" s="430"/>
      <c r="AI12" s="430"/>
      <c r="AJ12" s="430"/>
      <c r="AK12" s="430"/>
      <c r="AL12" s="431"/>
      <c r="AM12" s="155"/>
    </row>
    <row r="13" spans="1:39" ht="15" customHeight="1" x14ac:dyDescent="0.2">
      <c r="A13" s="155"/>
      <c r="B13" s="395"/>
      <c r="C13" s="415"/>
      <c r="D13" s="416"/>
      <c r="E13" s="416"/>
      <c r="F13" s="416"/>
      <c r="G13" s="416"/>
      <c r="H13" s="417"/>
      <c r="I13" s="413"/>
      <c r="J13" s="413"/>
      <c r="K13" s="413"/>
      <c r="L13" s="413"/>
      <c r="M13" s="413"/>
      <c r="N13" s="413"/>
      <c r="O13" s="413"/>
      <c r="P13" s="413"/>
      <c r="Q13" s="413"/>
      <c r="R13" s="414"/>
      <c r="S13" s="429"/>
      <c r="T13" s="430"/>
      <c r="U13" s="430"/>
      <c r="V13" s="430"/>
      <c r="W13" s="430"/>
      <c r="X13" s="430"/>
      <c r="Y13" s="430"/>
      <c r="Z13" s="430"/>
      <c r="AA13" s="430"/>
      <c r="AB13" s="430"/>
      <c r="AC13" s="430"/>
      <c r="AD13" s="430"/>
      <c r="AE13" s="430"/>
      <c r="AF13" s="430"/>
      <c r="AG13" s="430"/>
      <c r="AH13" s="430"/>
      <c r="AI13" s="430"/>
      <c r="AJ13" s="430"/>
      <c r="AK13" s="430"/>
      <c r="AL13" s="431"/>
      <c r="AM13" s="155"/>
    </row>
    <row r="14" spans="1:39" ht="15" customHeight="1" x14ac:dyDescent="0.2">
      <c r="A14" s="155"/>
      <c r="B14" s="395"/>
      <c r="C14" s="415"/>
      <c r="D14" s="416"/>
      <c r="E14" s="416"/>
      <c r="F14" s="416"/>
      <c r="G14" s="416"/>
      <c r="H14" s="417"/>
      <c r="I14" s="413"/>
      <c r="J14" s="413"/>
      <c r="K14" s="413"/>
      <c r="L14" s="413"/>
      <c r="M14" s="413"/>
      <c r="N14" s="413"/>
      <c r="O14" s="413"/>
      <c r="P14" s="413"/>
      <c r="Q14" s="413"/>
      <c r="R14" s="414"/>
      <c r="S14" s="429"/>
      <c r="T14" s="430"/>
      <c r="U14" s="430"/>
      <c r="V14" s="430"/>
      <c r="W14" s="430"/>
      <c r="X14" s="430"/>
      <c r="Y14" s="430"/>
      <c r="Z14" s="430"/>
      <c r="AA14" s="430"/>
      <c r="AB14" s="430"/>
      <c r="AC14" s="430"/>
      <c r="AD14" s="430"/>
      <c r="AE14" s="430"/>
      <c r="AF14" s="430"/>
      <c r="AG14" s="430"/>
      <c r="AH14" s="430"/>
      <c r="AI14" s="430"/>
      <c r="AJ14" s="430"/>
      <c r="AK14" s="430"/>
      <c r="AL14" s="431"/>
      <c r="AM14" s="155"/>
    </row>
    <row r="15" spans="1:39" ht="15" customHeight="1" x14ac:dyDescent="0.2">
      <c r="A15" s="155"/>
      <c r="B15" s="395"/>
      <c r="C15" s="415"/>
      <c r="D15" s="416"/>
      <c r="E15" s="416"/>
      <c r="F15" s="416"/>
      <c r="G15" s="416"/>
      <c r="H15" s="417"/>
      <c r="I15" s="413"/>
      <c r="J15" s="413"/>
      <c r="K15" s="413"/>
      <c r="L15" s="413"/>
      <c r="M15" s="413"/>
      <c r="N15" s="413"/>
      <c r="O15" s="413"/>
      <c r="P15" s="413"/>
      <c r="Q15" s="413"/>
      <c r="R15" s="414"/>
      <c r="S15" s="429"/>
      <c r="T15" s="430"/>
      <c r="U15" s="430"/>
      <c r="V15" s="430"/>
      <c r="W15" s="430"/>
      <c r="X15" s="430"/>
      <c r="Y15" s="430"/>
      <c r="Z15" s="430"/>
      <c r="AA15" s="430"/>
      <c r="AB15" s="430"/>
      <c r="AC15" s="430"/>
      <c r="AD15" s="430"/>
      <c r="AE15" s="430"/>
      <c r="AF15" s="430"/>
      <c r="AG15" s="430"/>
      <c r="AH15" s="430"/>
      <c r="AI15" s="430"/>
      <c r="AJ15" s="430"/>
      <c r="AK15" s="430"/>
      <c r="AL15" s="431"/>
      <c r="AM15" s="155"/>
    </row>
    <row r="16" spans="1:39" ht="15" customHeight="1" x14ac:dyDescent="0.2">
      <c r="A16" s="155"/>
      <c r="B16" s="395"/>
      <c r="C16" s="415"/>
      <c r="D16" s="416"/>
      <c r="E16" s="416"/>
      <c r="F16" s="416"/>
      <c r="G16" s="416"/>
      <c r="H16" s="417"/>
      <c r="I16" s="413"/>
      <c r="J16" s="413"/>
      <c r="K16" s="413"/>
      <c r="L16" s="413"/>
      <c r="M16" s="413"/>
      <c r="N16" s="413"/>
      <c r="O16" s="413"/>
      <c r="P16" s="413"/>
      <c r="Q16" s="413"/>
      <c r="R16" s="414"/>
      <c r="S16" s="429"/>
      <c r="T16" s="430"/>
      <c r="U16" s="430"/>
      <c r="V16" s="430"/>
      <c r="W16" s="430"/>
      <c r="X16" s="430"/>
      <c r="Y16" s="430"/>
      <c r="Z16" s="430"/>
      <c r="AA16" s="430"/>
      <c r="AB16" s="430"/>
      <c r="AC16" s="430"/>
      <c r="AD16" s="430"/>
      <c r="AE16" s="430"/>
      <c r="AF16" s="430"/>
      <c r="AG16" s="430"/>
      <c r="AH16" s="430"/>
      <c r="AI16" s="430"/>
      <c r="AJ16" s="430"/>
      <c r="AK16" s="430"/>
      <c r="AL16" s="431"/>
      <c r="AM16" s="155"/>
    </row>
    <row r="17" spans="1:39" ht="21" customHeight="1" x14ac:dyDescent="0.2">
      <c r="A17" s="155"/>
      <c r="B17" s="418"/>
      <c r="C17" s="435" t="s">
        <v>31</v>
      </c>
      <c r="D17" s="436"/>
      <c r="E17" s="436"/>
      <c r="F17" s="436"/>
      <c r="G17" s="436"/>
      <c r="H17" s="437"/>
      <c r="I17" s="438"/>
      <c r="J17" s="439"/>
      <c r="K17" s="439"/>
      <c r="L17" s="439"/>
      <c r="M17" s="439"/>
      <c r="N17" s="439"/>
      <c r="O17" s="439"/>
      <c r="P17" s="439"/>
      <c r="Q17" s="439"/>
      <c r="R17" s="440"/>
      <c r="S17" s="432"/>
      <c r="T17" s="433"/>
      <c r="U17" s="433"/>
      <c r="V17" s="433"/>
      <c r="W17" s="433"/>
      <c r="X17" s="433"/>
      <c r="Y17" s="433"/>
      <c r="Z17" s="433"/>
      <c r="AA17" s="433"/>
      <c r="AB17" s="433"/>
      <c r="AC17" s="433"/>
      <c r="AD17" s="433"/>
      <c r="AE17" s="433"/>
      <c r="AF17" s="433"/>
      <c r="AG17" s="433"/>
      <c r="AH17" s="433"/>
      <c r="AI17" s="433"/>
      <c r="AJ17" s="433"/>
      <c r="AK17" s="433"/>
      <c r="AL17" s="434"/>
      <c r="AM17" s="155"/>
    </row>
    <row r="18" spans="1:39" ht="15" customHeight="1" x14ac:dyDescent="0.2">
      <c r="A18" s="155"/>
      <c r="B18" s="408" t="s">
        <v>32</v>
      </c>
      <c r="C18" s="396" t="s">
        <v>33</v>
      </c>
      <c r="D18" s="397"/>
      <c r="E18" s="397"/>
      <c r="F18" s="397"/>
      <c r="G18" s="397"/>
      <c r="H18" s="397"/>
      <c r="I18" s="397"/>
      <c r="J18" s="397"/>
      <c r="K18" s="397"/>
      <c r="L18" s="397"/>
      <c r="M18" s="397"/>
      <c r="N18" s="397"/>
      <c r="O18" s="397"/>
      <c r="P18" s="397"/>
      <c r="Q18" s="397"/>
      <c r="R18" s="397"/>
      <c r="S18" s="397"/>
      <c r="T18" s="397"/>
      <c r="U18" s="397"/>
      <c r="V18" s="397"/>
      <c r="W18" s="397"/>
      <c r="X18" s="397"/>
      <c r="Y18" s="397"/>
      <c r="Z18" s="397"/>
      <c r="AA18" s="397"/>
      <c r="AB18" s="397"/>
      <c r="AC18" s="397"/>
      <c r="AD18" s="397"/>
      <c r="AE18" s="397"/>
      <c r="AF18" s="397"/>
      <c r="AG18" s="397"/>
      <c r="AH18" s="397"/>
      <c r="AI18" s="397"/>
      <c r="AJ18" s="397"/>
      <c r="AK18" s="397"/>
      <c r="AL18" s="398"/>
      <c r="AM18" s="155"/>
    </row>
    <row r="19" spans="1:39" ht="72" customHeight="1" x14ac:dyDescent="0.2">
      <c r="A19" s="155"/>
      <c r="B19" s="409"/>
      <c r="C19" s="410"/>
      <c r="D19" s="411"/>
      <c r="E19" s="411"/>
      <c r="F19" s="411"/>
      <c r="G19" s="411"/>
      <c r="H19" s="411"/>
      <c r="I19" s="411"/>
      <c r="J19" s="411"/>
      <c r="K19" s="411"/>
      <c r="L19" s="411"/>
      <c r="M19" s="411"/>
      <c r="N19" s="411"/>
      <c r="O19" s="411"/>
      <c r="P19" s="411"/>
      <c r="Q19" s="411"/>
      <c r="R19" s="411"/>
      <c r="S19" s="411"/>
      <c r="T19" s="411"/>
      <c r="U19" s="411"/>
      <c r="V19" s="411"/>
      <c r="W19" s="411"/>
      <c r="X19" s="411"/>
      <c r="Y19" s="411"/>
      <c r="Z19" s="411"/>
      <c r="AA19" s="411"/>
      <c r="AB19" s="411"/>
      <c r="AC19" s="411"/>
      <c r="AD19" s="411"/>
      <c r="AE19" s="411"/>
      <c r="AF19" s="411"/>
      <c r="AG19" s="411"/>
      <c r="AH19" s="411"/>
      <c r="AI19" s="411"/>
      <c r="AJ19" s="411"/>
      <c r="AK19" s="411"/>
      <c r="AL19" s="412"/>
      <c r="AM19" s="155"/>
    </row>
    <row r="20" spans="1:39" ht="15" customHeight="1" x14ac:dyDescent="0.2">
      <c r="A20" s="155"/>
      <c r="B20" s="394" t="s">
        <v>34</v>
      </c>
      <c r="C20" s="396" t="s">
        <v>35</v>
      </c>
      <c r="D20" s="397"/>
      <c r="E20" s="397"/>
      <c r="F20" s="397"/>
      <c r="G20" s="397"/>
      <c r="H20" s="397"/>
      <c r="I20" s="397"/>
      <c r="J20" s="397"/>
      <c r="K20" s="397"/>
      <c r="L20" s="397"/>
      <c r="M20" s="397"/>
      <c r="N20" s="397"/>
      <c r="O20" s="397"/>
      <c r="P20" s="397"/>
      <c r="Q20" s="397"/>
      <c r="R20" s="397"/>
      <c r="S20" s="397"/>
      <c r="T20" s="397"/>
      <c r="U20" s="397"/>
      <c r="V20" s="397"/>
      <c r="W20" s="397"/>
      <c r="X20" s="397"/>
      <c r="Y20" s="397"/>
      <c r="Z20" s="397"/>
      <c r="AA20" s="397"/>
      <c r="AB20" s="397"/>
      <c r="AC20" s="397"/>
      <c r="AD20" s="397"/>
      <c r="AE20" s="397"/>
      <c r="AF20" s="397"/>
      <c r="AG20" s="397"/>
      <c r="AH20" s="397"/>
      <c r="AI20" s="397"/>
      <c r="AJ20" s="397"/>
      <c r="AK20" s="397"/>
      <c r="AL20" s="398"/>
      <c r="AM20" s="155"/>
    </row>
    <row r="21" spans="1:39" ht="72" customHeight="1" x14ac:dyDescent="0.2">
      <c r="A21" s="155"/>
      <c r="B21" s="395"/>
      <c r="C21" s="399"/>
      <c r="D21" s="400"/>
      <c r="E21" s="400"/>
      <c r="F21" s="400"/>
      <c r="G21" s="400"/>
      <c r="H21" s="400"/>
      <c r="I21" s="400"/>
      <c r="J21" s="400"/>
      <c r="K21" s="400"/>
      <c r="L21" s="400"/>
      <c r="M21" s="400"/>
      <c r="N21" s="400"/>
      <c r="O21" s="400"/>
      <c r="P21" s="400"/>
      <c r="Q21" s="400"/>
      <c r="R21" s="400"/>
      <c r="S21" s="400"/>
      <c r="T21" s="400"/>
      <c r="U21" s="400"/>
      <c r="V21" s="400"/>
      <c r="W21" s="400"/>
      <c r="X21" s="400"/>
      <c r="Y21" s="400"/>
      <c r="Z21" s="400"/>
      <c r="AA21" s="400"/>
      <c r="AB21" s="400"/>
      <c r="AC21" s="400"/>
      <c r="AD21" s="400"/>
      <c r="AE21" s="400"/>
      <c r="AF21" s="400"/>
      <c r="AG21" s="400"/>
      <c r="AH21" s="400"/>
      <c r="AI21" s="400"/>
      <c r="AJ21" s="400"/>
      <c r="AK21" s="400"/>
      <c r="AL21" s="401"/>
      <c r="AM21" s="155"/>
    </row>
    <row r="22" spans="1:39" ht="37.5" customHeight="1" thickBot="1" x14ac:dyDescent="0.25">
      <c r="A22" s="155"/>
      <c r="B22" s="402" t="s">
        <v>36</v>
      </c>
      <c r="C22" s="403"/>
      <c r="D22" s="404"/>
      <c r="E22" s="405"/>
      <c r="F22" s="406"/>
      <c r="G22" s="406"/>
      <c r="H22" s="406"/>
      <c r="I22" s="406"/>
      <c r="J22" s="406"/>
      <c r="K22" s="406"/>
      <c r="L22" s="406"/>
      <c r="M22" s="406"/>
      <c r="N22" s="406"/>
      <c r="O22" s="406"/>
      <c r="P22" s="406"/>
      <c r="Q22" s="406"/>
      <c r="R22" s="406"/>
      <c r="S22" s="406"/>
      <c r="T22" s="406"/>
      <c r="U22" s="406"/>
      <c r="V22" s="406"/>
      <c r="W22" s="406"/>
      <c r="X22" s="406"/>
      <c r="Y22" s="406"/>
      <c r="Z22" s="406"/>
      <c r="AA22" s="406"/>
      <c r="AB22" s="406"/>
      <c r="AC22" s="406"/>
      <c r="AD22" s="406"/>
      <c r="AE22" s="406"/>
      <c r="AF22" s="406"/>
      <c r="AG22" s="406"/>
      <c r="AH22" s="406"/>
      <c r="AI22" s="406"/>
      <c r="AJ22" s="406"/>
      <c r="AK22" s="406"/>
      <c r="AL22" s="407"/>
      <c r="AM22" s="155"/>
    </row>
    <row r="23" spans="1:39" ht="38.1" customHeight="1" x14ac:dyDescent="0.2">
      <c r="A23" s="155"/>
      <c r="B23" s="527" t="s">
        <v>90</v>
      </c>
      <c r="C23" s="528"/>
      <c r="D23" s="528"/>
      <c r="E23" s="528"/>
      <c r="F23" s="529" t="s">
        <v>162</v>
      </c>
      <c r="G23" s="529"/>
      <c r="H23" s="529"/>
      <c r="I23" s="529"/>
      <c r="J23" s="529"/>
      <c r="K23" s="529"/>
      <c r="L23" s="529"/>
      <c r="M23" s="529"/>
      <c r="N23" s="529"/>
      <c r="O23" s="529"/>
      <c r="P23" s="529"/>
      <c r="Q23" s="529"/>
      <c r="R23" s="529"/>
      <c r="S23" s="529"/>
      <c r="T23" s="529"/>
      <c r="U23" s="529"/>
      <c r="V23" s="529"/>
      <c r="W23" s="529"/>
      <c r="X23" s="529"/>
      <c r="Y23" s="529"/>
      <c r="Z23" s="529"/>
      <c r="AA23" s="529"/>
      <c r="AB23" s="529"/>
      <c r="AC23" s="529"/>
      <c r="AD23" s="529"/>
      <c r="AE23" s="529"/>
      <c r="AF23" s="529"/>
      <c r="AG23" s="529"/>
      <c r="AH23" s="529"/>
      <c r="AI23" s="529"/>
      <c r="AJ23" s="529"/>
      <c r="AK23" s="529"/>
      <c r="AL23" s="530"/>
      <c r="AM23" s="155"/>
    </row>
    <row r="24" spans="1:39" ht="17.100000000000001" customHeight="1" x14ac:dyDescent="0.2">
      <c r="A24" s="155"/>
      <c r="B24" s="531" t="s">
        <v>91</v>
      </c>
      <c r="C24" s="532" t="s">
        <v>92</v>
      </c>
      <c r="D24" s="532"/>
      <c r="E24" s="532"/>
      <c r="F24" s="533"/>
      <c r="G24" s="533"/>
      <c r="H24" s="533"/>
      <c r="I24" s="533"/>
      <c r="J24" s="533"/>
      <c r="K24" s="533"/>
      <c r="L24" s="533"/>
      <c r="M24" s="534" t="s">
        <v>93</v>
      </c>
      <c r="N24" s="534"/>
      <c r="O24" s="534"/>
      <c r="P24" s="535"/>
      <c r="Q24" s="536"/>
      <c r="R24" s="536"/>
      <c r="S24" s="536"/>
      <c r="T24" s="536"/>
      <c r="U24" s="536"/>
      <c r="V24" s="536"/>
      <c r="W24" s="536"/>
      <c r="X24" s="537"/>
      <c r="Y24" s="541" t="s">
        <v>94</v>
      </c>
      <c r="Z24" s="541"/>
      <c r="AA24" s="541"/>
      <c r="AB24" s="542"/>
      <c r="AC24" s="543"/>
      <c r="AD24" s="543"/>
      <c r="AE24" s="543"/>
      <c r="AF24" s="543"/>
      <c r="AG24" s="543"/>
      <c r="AH24" s="543"/>
      <c r="AI24" s="543"/>
      <c r="AJ24" s="543"/>
      <c r="AK24" s="543"/>
      <c r="AL24" s="544"/>
      <c r="AM24" s="155"/>
    </row>
    <row r="25" spans="1:39" ht="24.9" customHeight="1" x14ac:dyDescent="0.2">
      <c r="A25" s="155"/>
      <c r="B25" s="531"/>
      <c r="C25" s="548" t="s">
        <v>95</v>
      </c>
      <c r="D25" s="548"/>
      <c r="E25" s="548"/>
      <c r="F25" s="549"/>
      <c r="G25" s="549"/>
      <c r="H25" s="549"/>
      <c r="I25" s="549"/>
      <c r="J25" s="549"/>
      <c r="K25" s="549"/>
      <c r="L25" s="549"/>
      <c r="M25" s="534"/>
      <c r="N25" s="534"/>
      <c r="O25" s="534"/>
      <c r="P25" s="538"/>
      <c r="Q25" s="539"/>
      <c r="R25" s="539"/>
      <c r="S25" s="539"/>
      <c r="T25" s="539"/>
      <c r="U25" s="539"/>
      <c r="V25" s="539"/>
      <c r="W25" s="539"/>
      <c r="X25" s="540"/>
      <c r="Y25" s="541"/>
      <c r="Z25" s="541"/>
      <c r="AA25" s="541"/>
      <c r="AB25" s="545"/>
      <c r="AC25" s="546"/>
      <c r="AD25" s="546"/>
      <c r="AE25" s="546"/>
      <c r="AF25" s="546"/>
      <c r="AG25" s="546"/>
      <c r="AH25" s="546"/>
      <c r="AI25" s="546"/>
      <c r="AJ25" s="546"/>
      <c r="AK25" s="546"/>
      <c r="AL25" s="547"/>
      <c r="AM25" s="155"/>
    </row>
    <row r="26" spans="1:39" ht="16.350000000000001" customHeight="1" x14ac:dyDescent="0.2">
      <c r="A26" s="155"/>
      <c r="B26" s="531" t="s">
        <v>96</v>
      </c>
      <c r="C26" s="532" t="s">
        <v>92</v>
      </c>
      <c r="D26" s="532"/>
      <c r="E26" s="532"/>
      <c r="F26" s="533"/>
      <c r="G26" s="533"/>
      <c r="H26" s="533"/>
      <c r="I26" s="533"/>
      <c r="J26" s="533"/>
      <c r="K26" s="533"/>
      <c r="L26" s="533"/>
      <c r="M26" s="534" t="s">
        <v>93</v>
      </c>
      <c r="N26" s="534"/>
      <c r="O26" s="534"/>
      <c r="P26" s="559"/>
      <c r="Q26" s="560"/>
      <c r="R26" s="560"/>
      <c r="S26" s="560"/>
      <c r="T26" s="560"/>
      <c r="U26" s="560"/>
      <c r="V26" s="560"/>
      <c r="W26" s="560"/>
      <c r="X26" s="560"/>
      <c r="Y26" s="541" t="s">
        <v>94</v>
      </c>
      <c r="Z26" s="541"/>
      <c r="AA26" s="541"/>
      <c r="AB26" s="542"/>
      <c r="AC26" s="543"/>
      <c r="AD26" s="543"/>
      <c r="AE26" s="543"/>
      <c r="AF26" s="543"/>
      <c r="AG26" s="543"/>
      <c r="AH26" s="543"/>
      <c r="AI26" s="543"/>
      <c r="AJ26" s="543"/>
      <c r="AK26" s="543"/>
      <c r="AL26" s="544"/>
      <c r="AM26" s="155"/>
    </row>
    <row r="27" spans="1:39" ht="24.6" customHeight="1" thickBot="1" x14ac:dyDescent="0.25">
      <c r="A27" s="155"/>
      <c r="B27" s="557"/>
      <c r="C27" s="565" t="s">
        <v>95</v>
      </c>
      <c r="D27" s="565"/>
      <c r="E27" s="565"/>
      <c r="F27" s="556"/>
      <c r="G27" s="556"/>
      <c r="H27" s="556"/>
      <c r="I27" s="556"/>
      <c r="J27" s="556"/>
      <c r="K27" s="556"/>
      <c r="L27" s="556"/>
      <c r="M27" s="558"/>
      <c r="N27" s="558"/>
      <c r="O27" s="558"/>
      <c r="P27" s="560"/>
      <c r="Q27" s="560"/>
      <c r="R27" s="560"/>
      <c r="S27" s="560"/>
      <c r="T27" s="560"/>
      <c r="U27" s="560"/>
      <c r="V27" s="560"/>
      <c r="W27" s="560"/>
      <c r="X27" s="560"/>
      <c r="Y27" s="561"/>
      <c r="Z27" s="561"/>
      <c r="AA27" s="561"/>
      <c r="AB27" s="562"/>
      <c r="AC27" s="563"/>
      <c r="AD27" s="563"/>
      <c r="AE27" s="563"/>
      <c r="AF27" s="563"/>
      <c r="AG27" s="563"/>
      <c r="AH27" s="563"/>
      <c r="AI27" s="563"/>
      <c r="AJ27" s="563"/>
      <c r="AK27" s="563"/>
      <c r="AL27" s="564"/>
      <c r="AM27" s="155"/>
    </row>
    <row r="28" spans="1:39" ht="34.35" customHeight="1" x14ac:dyDescent="0.2">
      <c r="A28" s="155"/>
      <c r="B28" s="527" t="s">
        <v>97</v>
      </c>
      <c r="C28" s="528"/>
      <c r="D28" s="528"/>
      <c r="E28" s="528"/>
      <c r="F28" s="529" t="s">
        <v>102</v>
      </c>
      <c r="G28" s="529"/>
      <c r="H28" s="529"/>
      <c r="I28" s="529"/>
      <c r="J28" s="529"/>
      <c r="K28" s="529"/>
      <c r="L28" s="529"/>
      <c r="M28" s="529"/>
      <c r="N28" s="529"/>
      <c r="O28" s="529"/>
      <c r="P28" s="529"/>
      <c r="Q28" s="529"/>
      <c r="R28" s="529"/>
      <c r="S28" s="529"/>
      <c r="T28" s="529"/>
      <c r="U28" s="529"/>
      <c r="V28" s="529"/>
      <c r="W28" s="529"/>
      <c r="X28" s="529"/>
      <c r="Y28" s="529"/>
      <c r="Z28" s="529"/>
      <c r="AA28" s="529"/>
      <c r="AB28" s="529"/>
      <c r="AC28" s="529"/>
      <c r="AD28" s="529"/>
      <c r="AE28" s="529"/>
      <c r="AF28" s="529"/>
      <c r="AG28" s="529"/>
      <c r="AH28" s="529"/>
      <c r="AI28" s="529"/>
      <c r="AJ28" s="529"/>
      <c r="AK28" s="529"/>
      <c r="AL28" s="530"/>
      <c r="AM28" s="155"/>
    </row>
    <row r="29" spans="1:39" ht="16.350000000000001" customHeight="1" x14ac:dyDescent="0.2">
      <c r="A29" s="155"/>
      <c r="B29" s="553" t="s">
        <v>14</v>
      </c>
      <c r="C29" s="554"/>
      <c r="D29" s="555"/>
      <c r="E29" s="580" t="str">
        <f>IF(E3="","",E3)</f>
        <v/>
      </c>
      <c r="F29" s="581"/>
      <c r="G29" s="581"/>
      <c r="H29" s="581"/>
      <c r="I29" s="581"/>
      <c r="J29" s="581"/>
      <c r="K29" s="581"/>
      <c r="L29" s="581"/>
      <c r="M29" s="581"/>
      <c r="N29" s="581"/>
      <c r="O29" s="581"/>
      <c r="P29" s="581"/>
      <c r="Q29" s="581"/>
      <c r="R29" s="581"/>
      <c r="S29" s="581"/>
      <c r="T29" s="581"/>
      <c r="U29" s="581"/>
      <c r="V29" s="582"/>
      <c r="W29" s="576" t="s">
        <v>14</v>
      </c>
      <c r="X29" s="554"/>
      <c r="Y29" s="555"/>
      <c r="Z29" s="566" t="str">
        <f>IF(AD3="","",AD3)</f>
        <v/>
      </c>
      <c r="AA29" s="567"/>
      <c r="AB29" s="567"/>
      <c r="AC29" s="567"/>
      <c r="AD29" s="567"/>
      <c r="AE29" s="567"/>
      <c r="AF29" s="567"/>
      <c r="AG29" s="567"/>
      <c r="AH29" s="567"/>
      <c r="AI29" s="567"/>
      <c r="AJ29" s="567"/>
      <c r="AK29" s="567"/>
      <c r="AL29" s="568"/>
      <c r="AM29" s="155"/>
    </row>
    <row r="30" spans="1:39" ht="27" customHeight="1" x14ac:dyDescent="0.2">
      <c r="A30" s="155"/>
      <c r="B30" s="519" t="s">
        <v>5</v>
      </c>
      <c r="C30" s="494"/>
      <c r="D30" s="495"/>
      <c r="E30" s="583" t="str">
        <f>E4</f>
        <v/>
      </c>
      <c r="F30" s="584"/>
      <c r="G30" s="584"/>
      <c r="H30" s="584"/>
      <c r="I30" s="584"/>
      <c r="J30" s="584"/>
      <c r="K30" s="584"/>
      <c r="L30" s="584"/>
      <c r="M30" s="584"/>
      <c r="N30" s="584"/>
      <c r="O30" s="584"/>
      <c r="P30" s="584"/>
      <c r="Q30" s="584"/>
      <c r="R30" s="584"/>
      <c r="S30" s="584"/>
      <c r="T30" s="584"/>
      <c r="U30" s="584"/>
      <c r="V30" s="585"/>
      <c r="W30" s="577" t="s">
        <v>100</v>
      </c>
      <c r="X30" s="578"/>
      <c r="Y30" s="579"/>
      <c r="Z30" s="569" t="str">
        <f>IF(AD4="","",AD4)</f>
        <v/>
      </c>
      <c r="AA30" s="570"/>
      <c r="AB30" s="570"/>
      <c r="AC30" s="570"/>
      <c r="AD30" s="570"/>
      <c r="AE30" s="570"/>
      <c r="AF30" s="570"/>
      <c r="AG30" s="570"/>
      <c r="AH30" s="570"/>
      <c r="AI30" s="570"/>
      <c r="AJ30" s="570"/>
      <c r="AK30" s="570"/>
      <c r="AL30" s="571"/>
      <c r="AM30" s="155"/>
    </row>
    <row r="31" spans="1:39" ht="18.600000000000001" customHeight="1" x14ac:dyDescent="0.2">
      <c r="A31" s="155"/>
      <c r="B31" s="455" t="s">
        <v>98</v>
      </c>
      <c r="C31" s="456"/>
      <c r="D31" s="457"/>
      <c r="E31" s="586" t="s">
        <v>88</v>
      </c>
      <c r="F31" s="586"/>
      <c r="G31" s="586"/>
      <c r="H31" s="586"/>
      <c r="I31" s="590" t="str">
        <f>IF(K5="","",K5)</f>
        <v/>
      </c>
      <c r="J31" s="590"/>
      <c r="K31" s="590"/>
      <c r="L31" s="590"/>
      <c r="M31" s="590"/>
      <c r="N31" s="590"/>
      <c r="O31" s="590"/>
      <c r="P31" s="590"/>
      <c r="Q31" s="590"/>
      <c r="R31" s="590"/>
      <c r="S31" s="590"/>
      <c r="T31" s="590"/>
      <c r="U31" s="590"/>
      <c r="V31" s="590"/>
      <c r="W31" s="588" t="s">
        <v>99</v>
      </c>
      <c r="X31" s="588"/>
      <c r="Y31" s="588"/>
      <c r="Z31" s="572" t="str">
        <f t="shared" ref="Z31:Z32" si="0">IF(AD5="","",AD5)</f>
        <v/>
      </c>
      <c r="AA31" s="572"/>
      <c r="AB31" s="572"/>
      <c r="AC31" s="572"/>
      <c r="AD31" s="572"/>
      <c r="AE31" s="572"/>
      <c r="AF31" s="572"/>
      <c r="AG31" s="572"/>
      <c r="AH31" s="572"/>
      <c r="AI31" s="572"/>
      <c r="AJ31" s="572"/>
      <c r="AK31" s="572"/>
      <c r="AL31" s="573"/>
      <c r="AM31" s="155"/>
    </row>
    <row r="32" spans="1:39" ht="30.6" customHeight="1" thickBot="1" x14ac:dyDescent="0.25">
      <c r="A32" s="155"/>
      <c r="B32" s="550"/>
      <c r="C32" s="551"/>
      <c r="D32" s="552"/>
      <c r="E32" s="587" t="s">
        <v>37</v>
      </c>
      <c r="F32" s="587"/>
      <c r="G32" s="587"/>
      <c r="H32" s="587"/>
      <c r="I32" s="591" t="str">
        <f>IF(K6="","",K6)</f>
        <v xml:space="preserve">
</v>
      </c>
      <c r="J32" s="591"/>
      <c r="K32" s="591"/>
      <c r="L32" s="591"/>
      <c r="M32" s="591"/>
      <c r="N32" s="591"/>
      <c r="O32" s="591"/>
      <c r="P32" s="591"/>
      <c r="Q32" s="591"/>
      <c r="R32" s="591"/>
      <c r="S32" s="591"/>
      <c r="T32" s="591"/>
      <c r="U32" s="591"/>
      <c r="V32" s="591"/>
      <c r="W32" s="589"/>
      <c r="X32" s="589"/>
      <c r="Y32" s="589"/>
      <c r="Z32" s="574" t="str">
        <f t="shared" si="0"/>
        <v/>
      </c>
      <c r="AA32" s="574"/>
      <c r="AB32" s="574"/>
      <c r="AC32" s="574"/>
      <c r="AD32" s="574"/>
      <c r="AE32" s="574"/>
      <c r="AF32" s="574"/>
      <c r="AG32" s="574"/>
      <c r="AH32" s="574"/>
      <c r="AI32" s="574"/>
      <c r="AJ32" s="574"/>
      <c r="AK32" s="574"/>
      <c r="AL32" s="575"/>
      <c r="AM32" s="155"/>
    </row>
    <row r="33" spans="1:39" ht="6" customHeight="1" x14ac:dyDescent="0.2">
      <c r="A33" s="155"/>
      <c r="B33" s="155"/>
      <c r="C33" s="155"/>
      <c r="D33" s="155"/>
      <c r="E33" s="155"/>
      <c r="F33" s="155"/>
      <c r="G33" s="155"/>
      <c r="H33" s="155"/>
      <c r="I33" s="155"/>
      <c r="J33" s="155"/>
      <c r="K33" s="155"/>
      <c r="L33" s="155"/>
      <c r="M33" s="155"/>
      <c r="N33" s="155"/>
      <c r="O33" s="155"/>
      <c r="P33" s="155"/>
      <c r="Q33" s="155"/>
      <c r="R33" s="155"/>
      <c r="S33" s="155"/>
      <c r="T33" s="155"/>
      <c r="U33" s="155"/>
      <c r="V33" s="155"/>
      <c r="W33" s="155"/>
      <c r="X33" s="155"/>
      <c r="Y33" s="155"/>
      <c r="Z33" s="155"/>
      <c r="AA33" s="155"/>
      <c r="AB33" s="155"/>
      <c r="AC33" s="155"/>
      <c r="AD33" s="155"/>
      <c r="AE33" s="155"/>
      <c r="AF33" s="155"/>
      <c r="AG33" s="155"/>
      <c r="AH33" s="155"/>
      <c r="AI33" s="155"/>
      <c r="AJ33" s="155"/>
      <c r="AK33" s="155"/>
      <c r="AL33" s="155"/>
      <c r="AM33" s="155"/>
    </row>
    <row r="36" spans="1:39" ht="20.100000000000001" customHeight="1" x14ac:dyDescent="0.2">
      <c r="B36" s="3"/>
      <c r="C36" s="3"/>
      <c r="D36" s="3"/>
      <c r="E36" s="3"/>
    </row>
  </sheetData>
  <sheetProtection algorithmName="SHA-512" hashValue="tQLtlI2KhVjwLv9mb1yqNUQ4JhY2MLbTesoeNErXKMpcLJh3ws8c+w9K0FZ5FVmLALoOz6SdZcWlVDVQy+6rsQ==" saltValue="FbOZZOlDsGVnssxExrek+g==" spinCount="100000" sheet="1" formatCells="0" formatColumns="0" formatRows="0"/>
  <mergeCells count="97">
    <mergeCell ref="Z31:AL32"/>
    <mergeCell ref="W29:Y29"/>
    <mergeCell ref="W30:Y30"/>
    <mergeCell ref="E29:V29"/>
    <mergeCell ref="E30:V30"/>
    <mergeCell ref="E31:H31"/>
    <mergeCell ref="E32:H32"/>
    <mergeCell ref="W31:Y32"/>
    <mergeCell ref="I31:V31"/>
    <mergeCell ref="I32:V32"/>
    <mergeCell ref="B31:D32"/>
    <mergeCell ref="B29:D29"/>
    <mergeCell ref="B30:D30"/>
    <mergeCell ref="F27:L27"/>
    <mergeCell ref="B28:E28"/>
    <mergeCell ref="F28:AL28"/>
    <mergeCell ref="B26:B27"/>
    <mergeCell ref="C26:E26"/>
    <mergeCell ref="F26:L26"/>
    <mergeCell ref="M26:O27"/>
    <mergeCell ref="P26:X27"/>
    <mergeCell ref="Y26:AA27"/>
    <mergeCell ref="AB26:AL27"/>
    <mergeCell ref="C27:E27"/>
    <mergeCell ref="Z29:AL29"/>
    <mergeCell ref="Z30:AL30"/>
    <mergeCell ref="B23:E23"/>
    <mergeCell ref="F23:AL23"/>
    <mergeCell ref="B24:B25"/>
    <mergeCell ref="C24:E24"/>
    <mergeCell ref="F24:L24"/>
    <mergeCell ref="M24:O25"/>
    <mergeCell ref="P24:X25"/>
    <mergeCell ref="Y24:AA25"/>
    <mergeCell ref="AB24:AL25"/>
    <mergeCell ref="C25:E25"/>
    <mergeCell ref="F25:L25"/>
    <mergeCell ref="AD4:AL4"/>
    <mergeCell ref="B2:AL2"/>
    <mergeCell ref="B3:D3"/>
    <mergeCell ref="E3:S3"/>
    <mergeCell ref="T3:V3"/>
    <mergeCell ref="W3:Z3"/>
    <mergeCell ref="AA3:AC3"/>
    <mergeCell ref="AD3:AL3"/>
    <mergeCell ref="B4:D4"/>
    <mergeCell ref="E4:S4"/>
    <mergeCell ref="T4:V4"/>
    <mergeCell ref="W4:Z4"/>
    <mergeCell ref="AA4:AC4"/>
    <mergeCell ref="AE9:AL9"/>
    <mergeCell ref="K8:Y8"/>
    <mergeCell ref="Z8:AD8"/>
    <mergeCell ref="AE8:AL8"/>
    <mergeCell ref="B5:D7"/>
    <mergeCell ref="E5:J5"/>
    <mergeCell ref="K5:W5"/>
    <mergeCell ref="X5:AC5"/>
    <mergeCell ref="AD5:AL5"/>
    <mergeCell ref="X6:AC6"/>
    <mergeCell ref="AD6:AL6"/>
    <mergeCell ref="K6:W7"/>
    <mergeCell ref="E6:J7"/>
    <mergeCell ref="X7:AC7"/>
    <mergeCell ref="AD7:AL7"/>
    <mergeCell ref="B8:J8"/>
    <mergeCell ref="C17:H17"/>
    <mergeCell ref="I17:R17"/>
    <mergeCell ref="F9:M9"/>
    <mergeCell ref="S9:Y9"/>
    <mergeCell ref="Z9:AD9"/>
    <mergeCell ref="C12:H12"/>
    <mergeCell ref="B9:E9"/>
    <mergeCell ref="N9:R9"/>
    <mergeCell ref="C16:H16"/>
    <mergeCell ref="I16:R16"/>
    <mergeCell ref="B18:B19"/>
    <mergeCell ref="C18:AL18"/>
    <mergeCell ref="C19:AL19"/>
    <mergeCell ref="I12:R12"/>
    <mergeCell ref="C13:H13"/>
    <mergeCell ref="I13:R13"/>
    <mergeCell ref="C14:H14"/>
    <mergeCell ref="I14:R14"/>
    <mergeCell ref="C15:H15"/>
    <mergeCell ref="I15:R15"/>
    <mergeCell ref="B10:B17"/>
    <mergeCell ref="C10:R10"/>
    <mergeCell ref="S10:AL10"/>
    <mergeCell ref="C11:H11"/>
    <mergeCell ref="I11:R11"/>
    <mergeCell ref="S11:AL17"/>
    <mergeCell ref="B20:B21"/>
    <mergeCell ref="C20:AL20"/>
    <mergeCell ref="C21:AL21"/>
    <mergeCell ref="B22:D22"/>
    <mergeCell ref="E22:AL22"/>
  </mergeCells>
  <phoneticPr fontId="7"/>
  <dataValidations count="14">
    <dataValidation imeMode="off" allowBlank="1" showInputMessage="1" showErrorMessage="1" sqref="AD5:AL7 K5" xr:uid="{00000000-0002-0000-0100-000000000000}"/>
    <dataValidation imeMode="fullKatakana" allowBlank="1" showInputMessage="1" showErrorMessage="1" sqref="T3 AA3 E29 W29" xr:uid="{00000000-0002-0000-0100-000001000000}"/>
    <dataValidation allowBlank="1" showInputMessage="1" showErrorMessage="1" prompt="公益法人のみ記入してください。" sqref="AE9:AL9" xr:uid="{00000000-0002-0000-0100-000002000000}"/>
    <dataValidation imeMode="halfAlpha" allowBlank="1" showInputMessage="1" showErrorMessage="1" sqref="K8" xr:uid="{00000000-0002-0000-0100-000003000000}"/>
    <dataValidation allowBlank="1" showInputMessage="1" showErrorMessage="1" prompt="改行する時は「Alt」キーと「Enter」キーを同時に押してください" sqref="S11:AL17 C19:AL19 C21:AL21" xr:uid="{00000000-0002-0000-0100-000004000000}"/>
    <dataValidation type="date" allowBlank="1" showInputMessage="1" showErrorMessage="1" error="2022/4以前に設立した団体が対象です。" prompt="yyyy/mm_x000a_で入力して下さい" sqref="F9:M9" xr:uid="{00000000-0002-0000-0100-000005000000}">
      <formula1>1</formula1>
      <formula2>44652</formula2>
    </dataValidation>
    <dataValidation type="custom" allowBlank="1" showInputMessage="1" showErrorMessage="1" error="①とは違うE-mailを記入してください。" prompt="①とは違うE-mailを記入してください。" sqref="P26:X27" xr:uid="{00000000-0002-0000-0100-000006000000}">
      <formula1>COUNTIF(P24:P26,P24)=1</formula1>
    </dataValidation>
    <dataValidation type="custom" allowBlank="1" showInputMessage="1" showErrorMessage="1" error="①とは違う電話番号を記入してください。" prompt="①とは違う電話番号を記入してください。" sqref="AB26:AL27" xr:uid="{00000000-0002-0000-0100-000007000000}">
      <formula1>COUNTIF(AB24:AB26,AB24)=1</formula1>
    </dataValidation>
    <dataValidation type="custom" allowBlank="1" showInputMessage="1" showErrorMessage="1" error="②とは違うE-mailを記入してください。" prompt="②とは違うE-mailを記入してください。" sqref="P24:X25" xr:uid="{00000000-0002-0000-0100-000008000000}">
      <formula1>COUNTIF(P24:P26,P26)=1</formula1>
    </dataValidation>
    <dataValidation type="custom" allowBlank="1" showInputMessage="1" showErrorMessage="1" error="②とは違う電話番号を記入してください。" prompt="②とは違う電話番号を記入してください。" sqref="AB24:AL25" xr:uid="{00000000-0002-0000-0100-000009000000}">
      <formula1>COUNTIF(AB24:AB26,AB26)=1</formula1>
    </dataValidation>
    <dataValidation allowBlank="1" showInputMessage="1" showErrorMessage="1" prompt="芸名ではなく本名を記入してください。" sqref="I12:R17" xr:uid="{00000000-0002-0000-0100-00000A000000}"/>
    <dataValidation type="custom" allowBlank="1" showInputMessage="1" showErrorMessage="1" error="①とは違う氏名を入力してください。" prompt="①とは違う氏名を記入してください" sqref="F27:L27" xr:uid="{00000000-0002-0000-0100-00000B000000}">
      <formula1>COUNTIF(F24:F26,F25)=1</formula1>
    </dataValidation>
    <dataValidation allowBlank="1" showInputMessage="1" showErrorMessage="1" prompt="②とは違う氏名を記入してください" sqref="F25:L25" xr:uid="{00000000-0002-0000-0100-00000C000000}"/>
    <dataValidation type="date" allowBlank="1" showInputMessage="1" error="2021/4以前に設立した団体が対象です。" prompt="yyyy/mm_x000a_で入力して下さい" sqref="S9:Y9" xr:uid="{00000000-0002-0000-0100-00000D000000}">
      <formula1>1</formula1>
      <formula2>45421</formula2>
    </dataValidation>
  </dataValidations>
  <pageMargins left="0.39370078740157483" right="0.11811023622047245" top="0.39370078740157483" bottom="0.19685039370078741" header="0.51181102362204722" footer="0.23622047244094491"/>
  <pageSetup paperSize="9" scale="99" orientation="portrait" r:id="rId1"/>
  <headerFooter alignWithMargins="0"/>
  <ignoredErrors>
    <ignoredError sqref="Z29" unlocked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R58"/>
  <sheetViews>
    <sheetView showGridLines="0" view="pageBreakPreview" zoomScaleNormal="100" zoomScaleSheetLayoutView="100" zoomScalePageLayoutView="80" workbookViewId="0"/>
  </sheetViews>
  <sheetFormatPr defaultColWidth="9" defaultRowHeight="18" x14ac:dyDescent="0.2"/>
  <cols>
    <col min="1" max="1" width="1.33203125" style="5" customWidth="1"/>
    <col min="2" max="10" width="6" style="5" customWidth="1"/>
    <col min="11" max="11" width="9" style="5" customWidth="1"/>
    <col min="12" max="15" width="6" style="5" customWidth="1"/>
    <col min="16" max="16" width="9" style="5" customWidth="1"/>
    <col min="17" max="17" width="6" style="5" customWidth="1"/>
    <col min="18" max="18" width="1.33203125" style="5" customWidth="1"/>
    <col min="19" max="16384" width="9" style="5"/>
  </cols>
  <sheetData>
    <row r="2" spans="2:17" ht="22.2" x14ac:dyDescent="0.2">
      <c r="B2" s="4" t="s">
        <v>38</v>
      </c>
    </row>
    <row r="3" spans="2:17" ht="18.600000000000001" thickBot="1" x14ac:dyDescent="0.25"/>
    <row r="4" spans="2:17" ht="19.8" x14ac:dyDescent="0.2">
      <c r="B4" s="613" t="s">
        <v>39</v>
      </c>
      <c r="C4" s="650"/>
      <c r="D4" s="650"/>
      <c r="E4" s="650"/>
      <c r="F4" s="650"/>
      <c r="G4" s="650"/>
      <c r="H4" s="650"/>
      <c r="I4" s="650"/>
      <c r="J4" s="650"/>
      <c r="K4" s="650"/>
      <c r="L4" s="650"/>
      <c r="M4" s="650"/>
      <c r="N4" s="650"/>
      <c r="O4" s="650"/>
      <c r="P4" s="650"/>
      <c r="Q4" s="651"/>
    </row>
    <row r="5" spans="2:17" x14ac:dyDescent="0.2">
      <c r="B5" s="652" t="s">
        <v>40</v>
      </c>
      <c r="C5" s="653"/>
      <c r="D5" s="653"/>
      <c r="E5" s="653"/>
      <c r="F5" s="653"/>
      <c r="G5" s="653"/>
      <c r="H5" s="653"/>
      <c r="I5" s="653"/>
      <c r="J5" s="653"/>
      <c r="K5" s="653"/>
      <c r="L5" s="653"/>
      <c r="M5" s="653"/>
      <c r="N5" s="653"/>
      <c r="O5" s="653"/>
      <c r="P5" s="653"/>
      <c r="Q5" s="654"/>
    </row>
    <row r="6" spans="2:17" x14ac:dyDescent="0.2">
      <c r="B6" s="639" t="s">
        <v>41</v>
      </c>
      <c r="C6" s="640"/>
      <c r="D6" s="640"/>
      <c r="E6" s="640"/>
      <c r="F6" s="640"/>
      <c r="G6" s="640"/>
      <c r="H6" s="640"/>
      <c r="I6" s="640"/>
      <c r="J6" s="640"/>
      <c r="K6" s="640"/>
      <c r="L6" s="640"/>
      <c r="M6" s="640"/>
      <c r="N6" s="640"/>
      <c r="O6" s="640"/>
      <c r="P6" s="640"/>
      <c r="Q6" s="641"/>
    </row>
    <row r="7" spans="2:17" x14ac:dyDescent="0.2">
      <c r="B7" s="655" t="s">
        <v>42</v>
      </c>
      <c r="C7" s="640"/>
      <c r="D7" s="640"/>
      <c r="E7" s="640"/>
      <c r="F7" s="640"/>
      <c r="G7" s="640"/>
      <c r="H7" s="640"/>
      <c r="I7" s="640"/>
      <c r="J7" s="640"/>
      <c r="K7" s="640"/>
      <c r="L7" s="640"/>
      <c r="M7" s="640"/>
      <c r="N7" s="640"/>
      <c r="O7" s="640"/>
      <c r="P7" s="640"/>
      <c r="Q7" s="641"/>
    </row>
    <row r="8" spans="2:17" x14ac:dyDescent="0.2">
      <c r="B8" s="6"/>
      <c r="C8" s="656" t="s">
        <v>43</v>
      </c>
      <c r="D8" s="657"/>
      <c r="E8" s="657"/>
      <c r="F8" s="657"/>
      <c r="G8" s="657"/>
      <c r="H8" s="657"/>
      <c r="I8" s="657"/>
      <c r="J8" s="657"/>
      <c r="K8" s="657"/>
      <c r="L8" s="657"/>
      <c r="M8" s="657"/>
      <c r="N8" s="657"/>
      <c r="O8" s="657"/>
      <c r="P8" s="657"/>
      <c r="Q8" s="658"/>
    </row>
    <row r="9" spans="2:17" x14ac:dyDescent="0.2">
      <c r="B9" s="6"/>
      <c r="C9" s="656" t="s">
        <v>44</v>
      </c>
      <c r="D9" s="657"/>
      <c r="E9" s="657"/>
      <c r="F9" s="657"/>
      <c r="G9" s="657"/>
      <c r="H9" s="657"/>
      <c r="I9" s="657"/>
      <c r="J9" s="657"/>
      <c r="K9" s="657"/>
      <c r="L9" s="657"/>
      <c r="M9" s="657"/>
      <c r="N9" s="657"/>
      <c r="O9" s="657"/>
      <c r="P9" s="657"/>
      <c r="Q9" s="658"/>
    </row>
    <row r="10" spans="2:17" x14ac:dyDescent="0.2">
      <c r="B10" s="639" t="s">
        <v>106</v>
      </c>
      <c r="C10" s="640"/>
      <c r="D10" s="640"/>
      <c r="E10" s="640"/>
      <c r="F10" s="640"/>
      <c r="G10" s="640"/>
      <c r="H10" s="640"/>
      <c r="I10" s="640"/>
      <c r="J10" s="640"/>
      <c r="K10" s="640"/>
      <c r="L10" s="640"/>
      <c r="M10" s="640"/>
      <c r="N10" s="640"/>
      <c r="O10" s="640"/>
      <c r="P10" s="640"/>
      <c r="Q10" s="641"/>
    </row>
    <row r="11" spans="2:17" x14ac:dyDescent="0.2">
      <c r="B11" s="639" t="s">
        <v>107</v>
      </c>
      <c r="C11" s="640"/>
      <c r="D11" s="640"/>
      <c r="E11" s="640"/>
      <c r="F11" s="640"/>
      <c r="G11" s="640"/>
      <c r="H11" s="640"/>
      <c r="I11" s="640"/>
      <c r="J11" s="640"/>
      <c r="K11" s="640"/>
      <c r="L11" s="640"/>
      <c r="M11" s="640"/>
      <c r="N11" s="640"/>
      <c r="O11" s="640"/>
      <c r="P11" s="640"/>
      <c r="Q11" s="641"/>
    </row>
    <row r="12" spans="2:17" x14ac:dyDescent="0.2">
      <c r="B12" s="639" t="s">
        <v>45</v>
      </c>
      <c r="C12" s="640"/>
      <c r="D12" s="640"/>
      <c r="E12" s="640"/>
      <c r="F12" s="640"/>
      <c r="G12" s="640"/>
      <c r="H12" s="640"/>
      <c r="I12" s="640"/>
      <c r="J12" s="640"/>
      <c r="K12" s="640"/>
      <c r="L12" s="640"/>
      <c r="M12" s="640"/>
      <c r="N12" s="640"/>
      <c r="O12" s="640"/>
      <c r="P12" s="640"/>
      <c r="Q12" s="641"/>
    </row>
    <row r="13" spans="2:17" ht="18.600000000000001" thickBot="1" x14ac:dyDescent="0.25">
      <c r="B13" s="639" t="s">
        <v>46</v>
      </c>
      <c r="C13" s="640"/>
      <c r="D13" s="640"/>
      <c r="E13" s="640"/>
      <c r="F13" s="640"/>
      <c r="G13" s="640"/>
      <c r="H13" s="640"/>
      <c r="I13" s="640"/>
      <c r="J13" s="640"/>
      <c r="K13" s="640"/>
      <c r="L13" s="640"/>
      <c r="M13" s="640"/>
      <c r="N13" s="640"/>
      <c r="O13" s="640"/>
      <c r="P13" s="640"/>
      <c r="Q13" s="641"/>
    </row>
    <row r="14" spans="2:17" ht="18" customHeight="1" x14ac:dyDescent="0.2">
      <c r="B14" s="642" t="s">
        <v>47</v>
      </c>
      <c r="C14" s="7" t="s">
        <v>48</v>
      </c>
      <c r="D14" s="644" t="s">
        <v>49</v>
      </c>
      <c r="E14" s="644"/>
      <c r="F14" s="644"/>
      <c r="G14" s="644"/>
      <c r="H14" s="8" t="s">
        <v>50</v>
      </c>
      <c r="I14" s="645" t="s">
        <v>51</v>
      </c>
      <c r="J14" s="645"/>
      <c r="K14" s="645"/>
      <c r="L14" s="8" t="s">
        <v>52</v>
      </c>
      <c r="M14" s="645" t="s">
        <v>53</v>
      </c>
      <c r="N14" s="645"/>
      <c r="O14" s="645"/>
      <c r="P14" s="645"/>
      <c r="Q14" s="646"/>
    </row>
    <row r="15" spans="2:17" ht="18" customHeight="1" thickBot="1" x14ac:dyDescent="0.25">
      <c r="B15" s="643"/>
      <c r="C15" s="9" t="s">
        <v>54</v>
      </c>
      <c r="D15" s="647" t="s">
        <v>55</v>
      </c>
      <c r="E15" s="647"/>
      <c r="F15" s="647"/>
      <c r="G15" s="647"/>
      <c r="H15" s="10" t="s">
        <v>56</v>
      </c>
      <c r="I15" s="648" t="s">
        <v>57</v>
      </c>
      <c r="J15" s="648"/>
      <c r="K15" s="648"/>
      <c r="L15" s="10" t="s">
        <v>58</v>
      </c>
      <c r="M15" s="649" t="s">
        <v>59</v>
      </c>
      <c r="N15" s="649"/>
      <c r="O15" s="10" t="s">
        <v>60</v>
      </c>
      <c r="P15" s="11">
        <v>1200</v>
      </c>
      <c r="Q15" s="12" t="s">
        <v>61</v>
      </c>
    </row>
    <row r="16" spans="2:17" ht="18" customHeight="1" x14ac:dyDescent="0.2">
      <c r="B16" s="632" t="s">
        <v>68</v>
      </c>
      <c r="C16" s="7" t="s">
        <v>62</v>
      </c>
      <c r="D16" s="635"/>
      <c r="E16" s="635"/>
      <c r="F16" s="635"/>
      <c r="G16" s="635"/>
      <c r="H16" s="8" t="s">
        <v>63</v>
      </c>
      <c r="I16" s="635"/>
      <c r="J16" s="635"/>
      <c r="K16" s="635"/>
      <c r="L16" s="8" t="s">
        <v>64</v>
      </c>
      <c r="M16" s="635"/>
      <c r="N16" s="635"/>
      <c r="O16" s="635"/>
      <c r="P16" s="635"/>
      <c r="Q16" s="636"/>
    </row>
    <row r="17" spans="2:17" x14ac:dyDescent="0.2">
      <c r="B17" s="633"/>
      <c r="C17" s="13" t="s">
        <v>65</v>
      </c>
      <c r="D17" s="637"/>
      <c r="E17" s="637"/>
      <c r="F17" s="637"/>
      <c r="G17" s="637"/>
      <c r="H17" s="14" t="s">
        <v>66</v>
      </c>
      <c r="I17" s="637"/>
      <c r="J17" s="637"/>
      <c r="K17" s="637"/>
      <c r="L17" s="14" t="s">
        <v>67</v>
      </c>
      <c r="M17" s="638"/>
      <c r="N17" s="638"/>
      <c r="O17" s="14" t="s">
        <v>60</v>
      </c>
      <c r="P17" s="37"/>
      <c r="Q17" s="15" t="s">
        <v>61</v>
      </c>
    </row>
    <row r="18" spans="2:17" ht="18" customHeight="1" x14ac:dyDescent="0.2">
      <c r="B18" s="633"/>
      <c r="C18" s="16" t="s">
        <v>62</v>
      </c>
      <c r="D18" s="628"/>
      <c r="E18" s="628"/>
      <c r="F18" s="628"/>
      <c r="G18" s="628"/>
      <c r="H18" s="17" t="s">
        <v>63</v>
      </c>
      <c r="I18" s="628"/>
      <c r="J18" s="628"/>
      <c r="K18" s="628"/>
      <c r="L18" s="17" t="s">
        <v>64</v>
      </c>
      <c r="M18" s="628"/>
      <c r="N18" s="628"/>
      <c r="O18" s="628"/>
      <c r="P18" s="628"/>
      <c r="Q18" s="629"/>
    </row>
    <row r="19" spans="2:17" ht="18.600000000000001" thickBot="1" x14ac:dyDescent="0.25">
      <c r="B19" s="634"/>
      <c r="C19" s="9" t="s">
        <v>65</v>
      </c>
      <c r="D19" s="630"/>
      <c r="E19" s="630"/>
      <c r="F19" s="630"/>
      <c r="G19" s="630"/>
      <c r="H19" s="10" t="s">
        <v>66</v>
      </c>
      <c r="I19" s="630"/>
      <c r="J19" s="630"/>
      <c r="K19" s="630"/>
      <c r="L19" s="10" t="s">
        <v>67</v>
      </c>
      <c r="M19" s="631"/>
      <c r="N19" s="631"/>
      <c r="O19" s="10" t="s">
        <v>60</v>
      </c>
      <c r="P19" s="36"/>
      <c r="Q19" s="18" t="s">
        <v>61</v>
      </c>
    </row>
    <row r="20" spans="2:17" ht="18" customHeight="1" x14ac:dyDescent="0.2">
      <c r="B20" s="632" t="s">
        <v>69</v>
      </c>
      <c r="C20" s="7" t="s">
        <v>62</v>
      </c>
      <c r="D20" s="635"/>
      <c r="E20" s="635"/>
      <c r="F20" s="635"/>
      <c r="G20" s="635"/>
      <c r="H20" s="8" t="s">
        <v>63</v>
      </c>
      <c r="I20" s="635"/>
      <c r="J20" s="635"/>
      <c r="K20" s="635"/>
      <c r="L20" s="8" t="s">
        <v>64</v>
      </c>
      <c r="M20" s="635"/>
      <c r="N20" s="635"/>
      <c r="O20" s="635"/>
      <c r="P20" s="635"/>
      <c r="Q20" s="636"/>
    </row>
    <row r="21" spans="2:17" x14ac:dyDescent="0.2">
      <c r="B21" s="633"/>
      <c r="C21" s="13" t="s">
        <v>65</v>
      </c>
      <c r="D21" s="637"/>
      <c r="E21" s="637"/>
      <c r="F21" s="637"/>
      <c r="G21" s="637"/>
      <c r="H21" s="14" t="s">
        <v>66</v>
      </c>
      <c r="I21" s="637"/>
      <c r="J21" s="637"/>
      <c r="K21" s="637"/>
      <c r="L21" s="14" t="s">
        <v>67</v>
      </c>
      <c r="M21" s="638"/>
      <c r="N21" s="638"/>
      <c r="O21" s="14" t="s">
        <v>60</v>
      </c>
      <c r="P21" s="37"/>
      <c r="Q21" s="15" t="s">
        <v>61</v>
      </c>
    </row>
    <row r="22" spans="2:17" ht="18" customHeight="1" x14ac:dyDescent="0.2">
      <c r="B22" s="633"/>
      <c r="C22" s="16" t="s">
        <v>62</v>
      </c>
      <c r="D22" s="628"/>
      <c r="E22" s="628"/>
      <c r="F22" s="628"/>
      <c r="G22" s="628"/>
      <c r="H22" s="17" t="s">
        <v>63</v>
      </c>
      <c r="I22" s="628"/>
      <c r="J22" s="628"/>
      <c r="K22" s="628"/>
      <c r="L22" s="17" t="s">
        <v>64</v>
      </c>
      <c r="M22" s="628"/>
      <c r="N22" s="628"/>
      <c r="O22" s="628"/>
      <c r="P22" s="628"/>
      <c r="Q22" s="629"/>
    </row>
    <row r="23" spans="2:17" ht="18.600000000000001" thickBot="1" x14ac:dyDescent="0.25">
      <c r="B23" s="634"/>
      <c r="C23" s="9" t="s">
        <v>65</v>
      </c>
      <c r="D23" s="630"/>
      <c r="E23" s="630"/>
      <c r="F23" s="630"/>
      <c r="G23" s="630"/>
      <c r="H23" s="10" t="s">
        <v>66</v>
      </c>
      <c r="I23" s="630"/>
      <c r="J23" s="630"/>
      <c r="K23" s="630"/>
      <c r="L23" s="10" t="s">
        <v>67</v>
      </c>
      <c r="M23" s="631"/>
      <c r="N23" s="631"/>
      <c r="O23" s="10" t="s">
        <v>60</v>
      </c>
      <c r="P23" s="36"/>
      <c r="Q23" s="18" t="s">
        <v>61</v>
      </c>
    </row>
    <row r="24" spans="2:17" ht="18" customHeight="1" x14ac:dyDescent="0.2">
      <c r="B24" s="632" t="s">
        <v>104</v>
      </c>
      <c r="C24" s="7" t="s">
        <v>62</v>
      </c>
      <c r="D24" s="635"/>
      <c r="E24" s="635"/>
      <c r="F24" s="635"/>
      <c r="G24" s="635"/>
      <c r="H24" s="8" t="s">
        <v>63</v>
      </c>
      <c r="I24" s="635"/>
      <c r="J24" s="635"/>
      <c r="K24" s="635"/>
      <c r="L24" s="8" t="s">
        <v>64</v>
      </c>
      <c r="M24" s="635"/>
      <c r="N24" s="635"/>
      <c r="O24" s="635"/>
      <c r="P24" s="635"/>
      <c r="Q24" s="636"/>
    </row>
    <row r="25" spans="2:17" x14ac:dyDescent="0.2">
      <c r="B25" s="633"/>
      <c r="C25" s="13" t="s">
        <v>65</v>
      </c>
      <c r="D25" s="637"/>
      <c r="E25" s="637"/>
      <c r="F25" s="637"/>
      <c r="G25" s="637"/>
      <c r="H25" s="14" t="s">
        <v>66</v>
      </c>
      <c r="I25" s="637"/>
      <c r="J25" s="637"/>
      <c r="K25" s="637"/>
      <c r="L25" s="14" t="s">
        <v>67</v>
      </c>
      <c r="M25" s="638"/>
      <c r="N25" s="638"/>
      <c r="O25" s="14" t="s">
        <v>60</v>
      </c>
      <c r="P25" s="37"/>
      <c r="Q25" s="15" t="s">
        <v>61</v>
      </c>
    </row>
    <row r="26" spans="2:17" ht="18" customHeight="1" x14ac:dyDescent="0.2">
      <c r="B26" s="633"/>
      <c r="C26" s="16" t="s">
        <v>62</v>
      </c>
      <c r="D26" s="628"/>
      <c r="E26" s="628"/>
      <c r="F26" s="628"/>
      <c r="G26" s="628"/>
      <c r="H26" s="17" t="s">
        <v>63</v>
      </c>
      <c r="I26" s="628"/>
      <c r="J26" s="628"/>
      <c r="K26" s="628"/>
      <c r="L26" s="17" t="s">
        <v>64</v>
      </c>
      <c r="M26" s="628"/>
      <c r="N26" s="628"/>
      <c r="O26" s="628"/>
      <c r="P26" s="628"/>
      <c r="Q26" s="629"/>
    </row>
    <row r="27" spans="2:17" ht="18.600000000000001" thickBot="1" x14ac:dyDescent="0.25">
      <c r="B27" s="634"/>
      <c r="C27" s="9" t="s">
        <v>65</v>
      </c>
      <c r="D27" s="630"/>
      <c r="E27" s="630"/>
      <c r="F27" s="630"/>
      <c r="G27" s="630"/>
      <c r="H27" s="10" t="s">
        <v>66</v>
      </c>
      <c r="I27" s="630"/>
      <c r="J27" s="630"/>
      <c r="K27" s="630"/>
      <c r="L27" s="10" t="s">
        <v>67</v>
      </c>
      <c r="M27" s="631"/>
      <c r="N27" s="631"/>
      <c r="O27" s="10" t="s">
        <v>60</v>
      </c>
      <c r="P27" s="36"/>
      <c r="Q27" s="18" t="s">
        <v>61</v>
      </c>
    </row>
    <row r="28" spans="2:17" ht="18" customHeight="1" x14ac:dyDescent="0.2">
      <c r="B28" s="632" t="s">
        <v>144</v>
      </c>
      <c r="C28" s="7" t="s">
        <v>62</v>
      </c>
      <c r="D28" s="635"/>
      <c r="E28" s="635"/>
      <c r="F28" s="635"/>
      <c r="G28" s="635"/>
      <c r="H28" s="8" t="s">
        <v>63</v>
      </c>
      <c r="I28" s="635"/>
      <c r="J28" s="635"/>
      <c r="K28" s="635"/>
      <c r="L28" s="8" t="s">
        <v>64</v>
      </c>
      <c r="M28" s="635"/>
      <c r="N28" s="635"/>
      <c r="O28" s="635"/>
      <c r="P28" s="635"/>
      <c r="Q28" s="636"/>
    </row>
    <row r="29" spans="2:17" x14ac:dyDescent="0.2">
      <c r="B29" s="633"/>
      <c r="C29" s="13" t="s">
        <v>65</v>
      </c>
      <c r="D29" s="637"/>
      <c r="E29" s="637"/>
      <c r="F29" s="637"/>
      <c r="G29" s="637"/>
      <c r="H29" s="14" t="s">
        <v>66</v>
      </c>
      <c r="I29" s="637"/>
      <c r="J29" s="637"/>
      <c r="K29" s="637"/>
      <c r="L29" s="14" t="s">
        <v>67</v>
      </c>
      <c r="M29" s="638"/>
      <c r="N29" s="638"/>
      <c r="O29" s="14" t="s">
        <v>60</v>
      </c>
      <c r="P29" s="37"/>
      <c r="Q29" s="15" t="s">
        <v>61</v>
      </c>
    </row>
    <row r="30" spans="2:17" ht="18" customHeight="1" x14ac:dyDescent="0.2">
      <c r="B30" s="633"/>
      <c r="C30" s="16" t="s">
        <v>62</v>
      </c>
      <c r="D30" s="628"/>
      <c r="E30" s="628"/>
      <c r="F30" s="628"/>
      <c r="G30" s="628"/>
      <c r="H30" s="17" t="s">
        <v>63</v>
      </c>
      <c r="I30" s="628"/>
      <c r="J30" s="628"/>
      <c r="K30" s="628"/>
      <c r="L30" s="17" t="s">
        <v>64</v>
      </c>
      <c r="M30" s="628"/>
      <c r="N30" s="628"/>
      <c r="O30" s="628"/>
      <c r="P30" s="628"/>
      <c r="Q30" s="629"/>
    </row>
    <row r="31" spans="2:17" ht="18.600000000000001" thickBot="1" x14ac:dyDescent="0.25">
      <c r="B31" s="634"/>
      <c r="C31" s="9" t="s">
        <v>65</v>
      </c>
      <c r="D31" s="630"/>
      <c r="E31" s="630"/>
      <c r="F31" s="630"/>
      <c r="G31" s="630"/>
      <c r="H31" s="10" t="s">
        <v>66</v>
      </c>
      <c r="I31" s="630"/>
      <c r="J31" s="630"/>
      <c r="K31" s="630"/>
      <c r="L31" s="10" t="s">
        <v>67</v>
      </c>
      <c r="M31" s="631"/>
      <c r="N31" s="631"/>
      <c r="O31" s="10" t="s">
        <v>60</v>
      </c>
      <c r="P31" s="36"/>
      <c r="Q31" s="18" t="s">
        <v>61</v>
      </c>
    </row>
    <row r="32" spans="2:17" ht="20.25" customHeight="1" thickBot="1" x14ac:dyDescent="0.25"/>
    <row r="33" spans="1:18" ht="20.100000000000001" customHeight="1" thickBot="1" x14ac:dyDescent="0.25">
      <c r="B33" s="613" t="s">
        <v>70</v>
      </c>
      <c r="C33" s="614"/>
      <c r="D33" s="614"/>
      <c r="E33" s="614"/>
      <c r="F33" s="614"/>
      <c r="G33" s="614"/>
      <c r="H33" s="614"/>
      <c r="I33" s="614"/>
      <c r="J33" s="614"/>
      <c r="K33" s="614"/>
      <c r="L33" s="614"/>
      <c r="M33" s="614"/>
      <c r="N33" s="614"/>
      <c r="O33" s="614"/>
      <c r="P33" s="614"/>
      <c r="Q33" s="615"/>
    </row>
    <row r="34" spans="1:18" ht="17.850000000000001" customHeight="1" x14ac:dyDescent="0.2">
      <c r="B34" s="616" t="s">
        <v>71</v>
      </c>
      <c r="C34" s="618" t="s">
        <v>72</v>
      </c>
      <c r="D34" s="619"/>
      <c r="E34" s="619"/>
      <c r="F34" s="619"/>
      <c r="G34" s="619"/>
      <c r="H34" s="622" t="s">
        <v>73</v>
      </c>
      <c r="I34" s="622"/>
      <c r="J34" s="622"/>
      <c r="K34" s="622"/>
      <c r="L34" s="622"/>
      <c r="M34" s="622"/>
      <c r="N34" s="622"/>
      <c r="O34" s="622"/>
      <c r="P34" s="622"/>
      <c r="Q34" s="623"/>
    </row>
    <row r="35" spans="1:18" ht="17.850000000000001" customHeight="1" thickBot="1" x14ac:dyDescent="0.25">
      <c r="B35" s="617"/>
      <c r="C35" s="620"/>
      <c r="D35" s="621"/>
      <c r="E35" s="621"/>
      <c r="F35" s="621"/>
      <c r="G35" s="621"/>
      <c r="H35" s="624" t="s">
        <v>74</v>
      </c>
      <c r="I35" s="625"/>
      <c r="J35" s="625"/>
      <c r="K35" s="625" t="s">
        <v>75</v>
      </c>
      <c r="L35" s="626"/>
      <c r="M35" s="624" t="s">
        <v>74</v>
      </c>
      <c r="N35" s="625"/>
      <c r="O35" s="625"/>
      <c r="P35" s="625" t="s">
        <v>75</v>
      </c>
      <c r="Q35" s="627"/>
    </row>
    <row r="36" spans="1:18" x14ac:dyDescent="0.2">
      <c r="B36" s="598" t="s">
        <v>80</v>
      </c>
      <c r="C36" s="601" t="s">
        <v>76</v>
      </c>
      <c r="D36" s="602"/>
      <c r="E36" s="603"/>
      <c r="F36" s="604"/>
      <c r="G36" s="19" t="s">
        <v>77</v>
      </c>
      <c r="H36" s="592"/>
      <c r="I36" s="593"/>
      <c r="J36" s="593"/>
      <c r="K36" s="39"/>
      <c r="L36" s="20" t="s">
        <v>77</v>
      </c>
      <c r="M36" s="592"/>
      <c r="N36" s="593"/>
      <c r="O36" s="593"/>
      <c r="P36" s="39"/>
      <c r="Q36" s="21" t="s">
        <v>77</v>
      </c>
    </row>
    <row r="37" spans="1:18" x14ac:dyDescent="0.2">
      <c r="B37" s="599"/>
      <c r="C37" s="594" t="s">
        <v>78</v>
      </c>
      <c r="D37" s="595"/>
      <c r="E37" s="596"/>
      <c r="F37" s="597"/>
      <c r="G37" s="22" t="s">
        <v>77</v>
      </c>
      <c r="H37" s="605"/>
      <c r="I37" s="606"/>
      <c r="J37" s="606"/>
      <c r="K37" s="38"/>
      <c r="L37" s="22" t="s">
        <v>77</v>
      </c>
      <c r="M37" s="605"/>
      <c r="N37" s="606"/>
      <c r="O37" s="606"/>
      <c r="P37" s="38"/>
      <c r="Q37" s="23" t="s">
        <v>77</v>
      </c>
    </row>
    <row r="38" spans="1:18" ht="18.600000000000001" thickBot="1" x14ac:dyDescent="0.25">
      <c r="B38" s="600"/>
      <c r="C38" s="607" t="s">
        <v>79</v>
      </c>
      <c r="D38" s="608"/>
      <c r="E38" s="609">
        <f>E36-E37</f>
        <v>0</v>
      </c>
      <c r="F38" s="610"/>
      <c r="G38" s="24" t="s">
        <v>77</v>
      </c>
      <c r="H38" s="611"/>
      <c r="I38" s="612"/>
      <c r="J38" s="612"/>
      <c r="K38" s="40"/>
      <c r="L38" s="24" t="s">
        <v>77</v>
      </c>
      <c r="M38" s="611"/>
      <c r="N38" s="612"/>
      <c r="O38" s="612"/>
      <c r="P38" s="40"/>
      <c r="Q38" s="25" t="s">
        <v>77</v>
      </c>
    </row>
    <row r="39" spans="1:18" x14ac:dyDescent="0.2">
      <c r="B39" s="598" t="s">
        <v>81</v>
      </c>
      <c r="C39" s="601" t="s">
        <v>76</v>
      </c>
      <c r="D39" s="602"/>
      <c r="E39" s="603"/>
      <c r="F39" s="604"/>
      <c r="G39" s="19" t="s">
        <v>77</v>
      </c>
      <c r="H39" s="592"/>
      <c r="I39" s="593"/>
      <c r="J39" s="593"/>
      <c r="K39" s="39"/>
      <c r="L39" s="20" t="s">
        <v>77</v>
      </c>
      <c r="M39" s="592"/>
      <c r="N39" s="593"/>
      <c r="O39" s="593"/>
      <c r="P39" s="39"/>
      <c r="Q39" s="21" t="s">
        <v>77</v>
      </c>
    </row>
    <row r="40" spans="1:18" x14ac:dyDescent="0.2">
      <c r="B40" s="599"/>
      <c r="C40" s="594" t="s">
        <v>78</v>
      </c>
      <c r="D40" s="595"/>
      <c r="E40" s="596"/>
      <c r="F40" s="597"/>
      <c r="G40" s="22" t="s">
        <v>77</v>
      </c>
      <c r="H40" s="605"/>
      <c r="I40" s="606"/>
      <c r="J40" s="606"/>
      <c r="K40" s="38"/>
      <c r="L40" s="22" t="s">
        <v>77</v>
      </c>
      <c r="M40" s="605"/>
      <c r="N40" s="606"/>
      <c r="O40" s="606"/>
      <c r="P40" s="38"/>
      <c r="Q40" s="23" t="s">
        <v>77</v>
      </c>
    </row>
    <row r="41" spans="1:18" ht="18.600000000000001" thickBot="1" x14ac:dyDescent="0.25">
      <c r="B41" s="600"/>
      <c r="C41" s="607" t="s">
        <v>79</v>
      </c>
      <c r="D41" s="608"/>
      <c r="E41" s="609">
        <f>E39-E40</f>
        <v>0</v>
      </c>
      <c r="F41" s="610"/>
      <c r="G41" s="24" t="s">
        <v>77</v>
      </c>
      <c r="H41" s="611"/>
      <c r="I41" s="612"/>
      <c r="J41" s="612"/>
      <c r="K41" s="40"/>
      <c r="L41" s="24" t="s">
        <v>77</v>
      </c>
      <c r="M41" s="611"/>
      <c r="N41" s="612"/>
      <c r="O41" s="612"/>
      <c r="P41" s="40"/>
      <c r="Q41" s="25" t="s">
        <v>77</v>
      </c>
    </row>
    <row r="42" spans="1:18" x14ac:dyDescent="0.2">
      <c r="B42" s="598" t="s">
        <v>105</v>
      </c>
      <c r="C42" s="601" t="s">
        <v>76</v>
      </c>
      <c r="D42" s="602"/>
      <c r="E42" s="603"/>
      <c r="F42" s="604"/>
      <c r="G42" s="19" t="s">
        <v>77</v>
      </c>
      <c r="H42" s="592"/>
      <c r="I42" s="593"/>
      <c r="J42" s="593"/>
      <c r="K42" s="39"/>
      <c r="L42" s="20" t="s">
        <v>77</v>
      </c>
      <c r="M42" s="592"/>
      <c r="N42" s="593"/>
      <c r="O42" s="593"/>
      <c r="P42" s="39"/>
      <c r="Q42" s="21" t="s">
        <v>77</v>
      </c>
    </row>
    <row r="43" spans="1:18" x14ac:dyDescent="0.2">
      <c r="B43" s="599"/>
      <c r="C43" s="594" t="s">
        <v>78</v>
      </c>
      <c r="D43" s="595"/>
      <c r="E43" s="596"/>
      <c r="F43" s="597"/>
      <c r="G43" s="22" t="s">
        <v>77</v>
      </c>
      <c r="H43" s="605"/>
      <c r="I43" s="606"/>
      <c r="J43" s="606"/>
      <c r="K43" s="38"/>
      <c r="L43" s="22" t="s">
        <v>77</v>
      </c>
      <c r="M43" s="605"/>
      <c r="N43" s="606"/>
      <c r="O43" s="606"/>
      <c r="P43" s="38"/>
      <c r="Q43" s="23" t="s">
        <v>77</v>
      </c>
    </row>
    <row r="44" spans="1:18" ht="18.600000000000001" thickBot="1" x14ac:dyDescent="0.25">
      <c r="B44" s="600"/>
      <c r="C44" s="607" t="s">
        <v>79</v>
      </c>
      <c r="D44" s="608"/>
      <c r="E44" s="609">
        <f>E42-E43</f>
        <v>0</v>
      </c>
      <c r="F44" s="610"/>
      <c r="G44" s="24" t="s">
        <v>77</v>
      </c>
      <c r="H44" s="611"/>
      <c r="I44" s="612"/>
      <c r="J44" s="612"/>
      <c r="K44" s="40"/>
      <c r="L44" s="24" t="s">
        <v>77</v>
      </c>
      <c r="M44" s="611"/>
      <c r="N44" s="612"/>
      <c r="O44" s="612"/>
      <c r="P44" s="40"/>
      <c r="Q44" s="25" t="s">
        <v>77</v>
      </c>
    </row>
    <row r="45" spans="1:18" x14ac:dyDescent="0.2">
      <c r="B45" s="598" t="s">
        <v>145</v>
      </c>
      <c r="C45" s="601" t="s">
        <v>76</v>
      </c>
      <c r="D45" s="602"/>
      <c r="E45" s="603"/>
      <c r="F45" s="604"/>
      <c r="G45" s="19" t="s">
        <v>77</v>
      </c>
      <c r="H45" s="592"/>
      <c r="I45" s="593"/>
      <c r="J45" s="593"/>
      <c r="K45" s="39"/>
      <c r="L45" s="20" t="s">
        <v>77</v>
      </c>
      <c r="M45" s="592"/>
      <c r="N45" s="593"/>
      <c r="O45" s="593"/>
      <c r="P45" s="39"/>
      <c r="Q45" s="21" t="s">
        <v>77</v>
      </c>
    </row>
    <row r="46" spans="1:18" x14ac:dyDescent="0.2">
      <c r="B46" s="599"/>
      <c r="C46" s="594" t="s">
        <v>78</v>
      </c>
      <c r="D46" s="595"/>
      <c r="E46" s="596"/>
      <c r="F46" s="597"/>
      <c r="G46" s="22" t="s">
        <v>77</v>
      </c>
      <c r="H46" s="605"/>
      <c r="I46" s="606"/>
      <c r="J46" s="606"/>
      <c r="K46" s="38"/>
      <c r="L46" s="22" t="s">
        <v>77</v>
      </c>
      <c r="M46" s="605"/>
      <c r="N46" s="606"/>
      <c r="O46" s="606"/>
      <c r="P46" s="38"/>
      <c r="Q46" s="23" t="s">
        <v>77</v>
      </c>
    </row>
    <row r="47" spans="1:18" ht="18.600000000000001" thickBot="1" x14ac:dyDescent="0.25">
      <c r="B47" s="600"/>
      <c r="C47" s="607" t="s">
        <v>79</v>
      </c>
      <c r="D47" s="608"/>
      <c r="E47" s="609">
        <f>E45-E46</f>
        <v>0</v>
      </c>
      <c r="F47" s="610"/>
      <c r="G47" s="24" t="s">
        <v>77</v>
      </c>
      <c r="H47" s="611"/>
      <c r="I47" s="612"/>
      <c r="J47" s="612"/>
      <c r="K47" s="40"/>
      <c r="L47" s="24" t="s">
        <v>77</v>
      </c>
      <c r="M47" s="611"/>
      <c r="N47" s="612"/>
      <c r="O47" s="612"/>
      <c r="P47" s="40"/>
      <c r="Q47" s="25" t="s">
        <v>77</v>
      </c>
    </row>
    <row r="48" spans="1:18" ht="6.6" customHeight="1" x14ac:dyDescent="0.2">
      <c r="A48" s="26"/>
      <c r="B48" s="26"/>
      <c r="C48" s="26"/>
      <c r="D48" s="26"/>
      <c r="E48" s="26"/>
      <c r="F48" s="26"/>
      <c r="G48" s="26"/>
      <c r="H48" s="26"/>
      <c r="I48" s="26"/>
      <c r="J48" s="26"/>
      <c r="K48" s="26"/>
      <c r="L48" s="26"/>
      <c r="M48" s="26"/>
      <c r="N48" s="26"/>
      <c r="O48" s="26"/>
      <c r="P48" s="26"/>
      <c r="Q48" s="26"/>
      <c r="R48" s="26"/>
    </row>
    <row r="49" spans="1:18" ht="24.75" customHeight="1" x14ac:dyDescent="0.2">
      <c r="A49" s="26"/>
      <c r="B49" s="26"/>
      <c r="C49" s="26"/>
      <c r="D49" s="26"/>
      <c r="E49" s="26"/>
      <c r="F49" s="26"/>
      <c r="G49" s="26"/>
      <c r="H49" s="26"/>
      <c r="I49" s="26"/>
      <c r="J49" s="26"/>
      <c r="K49" s="26"/>
      <c r="L49" s="26"/>
      <c r="M49" s="26"/>
      <c r="N49" s="26"/>
      <c r="O49" s="26"/>
      <c r="P49" s="26"/>
      <c r="Q49" s="26"/>
      <c r="R49" s="26"/>
    </row>
    <row r="50" spans="1:18" ht="24.75" customHeight="1" x14ac:dyDescent="0.2">
      <c r="A50" s="26"/>
      <c r="B50" s="26"/>
      <c r="C50" s="26"/>
      <c r="D50" s="26"/>
      <c r="E50" s="26"/>
      <c r="F50" s="26"/>
      <c r="G50" s="26"/>
      <c r="H50" s="26"/>
      <c r="I50" s="26"/>
      <c r="J50" s="26"/>
      <c r="K50" s="26"/>
      <c r="L50" s="26"/>
      <c r="M50" s="26"/>
      <c r="N50" s="26"/>
      <c r="O50" s="26"/>
      <c r="P50" s="26"/>
      <c r="Q50" s="26"/>
      <c r="R50" s="26"/>
    </row>
    <row r="51" spans="1:18" ht="24.75" customHeight="1" x14ac:dyDescent="0.2">
      <c r="A51" s="26"/>
      <c r="B51" s="26"/>
      <c r="C51" s="26"/>
      <c r="D51" s="26"/>
      <c r="E51" s="26"/>
      <c r="F51" s="26"/>
      <c r="G51" s="26"/>
      <c r="H51" s="26"/>
      <c r="I51" s="26"/>
      <c r="J51" s="26"/>
      <c r="K51" s="26"/>
      <c r="L51" s="26"/>
      <c r="M51" s="26"/>
      <c r="N51" s="26"/>
      <c r="O51" s="26"/>
      <c r="P51" s="26"/>
      <c r="Q51" s="26"/>
      <c r="R51" s="26"/>
    </row>
    <row r="52" spans="1:18" x14ac:dyDescent="0.2">
      <c r="A52" s="26"/>
      <c r="B52" s="26"/>
      <c r="C52" s="26"/>
      <c r="D52" s="26"/>
      <c r="E52" s="26"/>
      <c r="F52" s="26"/>
      <c r="G52" s="26"/>
      <c r="H52" s="26"/>
      <c r="I52" s="26"/>
      <c r="J52" s="26"/>
      <c r="K52" s="26"/>
      <c r="L52" s="26"/>
      <c r="M52" s="26"/>
      <c r="N52" s="26"/>
      <c r="O52" s="26"/>
      <c r="P52" s="26"/>
      <c r="Q52" s="26"/>
      <c r="R52" s="26"/>
    </row>
    <row r="53" spans="1:18" x14ac:dyDescent="0.2">
      <c r="A53" s="26"/>
      <c r="B53" s="26"/>
      <c r="C53" s="26"/>
      <c r="D53" s="26"/>
      <c r="E53" s="26"/>
      <c r="F53" s="26"/>
      <c r="G53" s="26"/>
      <c r="H53" s="26"/>
      <c r="I53" s="26"/>
      <c r="J53" s="26"/>
      <c r="K53" s="26"/>
      <c r="L53" s="26"/>
      <c r="M53" s="26"/>
      <c r="N53" s="26"/>
      <c r="O53" s="26"/>
      <c r="P53" s="26"/>
      <c r="Q53" s="26"/>
      <c r="R53" s="26"/>
    </row>
    <row r="54" spans="1:18" ht="21" customHeight="1" x14ac:dyDescent="0.2">
      <c r="A54" s="26"/>
      <c r="B54" s="26"/>
      <c r="C54" s="26"/>
      <c r="D54" s="26"/>
      <c r="E54" s="26"/>
      <c r="F54" s="26"/>
      <c r="G54" s="26"/>
      <c r="H54" s="26"/>
      <c r="I54" s="26"/>
      <c r="J54" s="26"/>
      <c r="K54" s="26"/>
      <c r="L54" s="26"/>
      <c r="M54" s="26"/>
      <c r="N54" s="26"/>
      <c r="O54" s="26"/>
      <c r="P54" s="26"/>
      <c r="Q54" s="26"/>
      <c r="R54" s="26"/>
    </row>
    <row r="55" spans="1:18" ht="21" customHeight="1" x14ac:dyDescent="0.2">
      <c r="A55" s="26"/>
      <c r="B55" s="26"/>
      <c r="C55" s="26"/>
      <c r="D55" s="26"/>
      <c r="E55" s="26"/>
      <c r="F55" s="26"/>
      <c r="G55" s="26"/>
      <c r="H55" s="26"/>
      <c r="I55" s="26"/>
      <c r="J55" s="26"/>
      <c r="K55" s="26"/>
      <c r="L55" s="26"/>
      <c r="M55" s="26"/>
      <c r="N55" s="26"/>
      <c r="O55" s="26"/>
      <c r="P55" s="26"/>
      <c r="Q55" s="26"/>
      <c r="R55" s="26"/>
    </row>
    <row r="56" spans="1:18" ht="20.25" customHeight="1" x14ac:dyDescent="0.2">
      <c r="A56" s="26"/>
      <c r="B56" s="26"/>
      <c r="C56" s="26"/>
      <c r="D56" s="26"/>
      <c r="E56" s="26"/>
      <c r="F56" s="26"/>
      <c r="G56" s="26"/>
      <c r="H56" s="26"/>
      <c r="I56" s="26"/>
      <c r="J56" s="26"/>
      <c r="K56" s="26"/>
      <c r="L56" s="26"/>
      <c r="M56" s="26"/>
      <c r="N56" s="26"/>
      <c r="O56" s="26"/>
      <c r="P56" s="26"/>
      <c r="Q56" s="26"/>
      <c r="R56" s="26"/>
    </row>
    <row r="57" spans="1:18" ht="19.5" customHeight="1" x14ac:dyDescent="0.2">
      <c r="A57" s="26"/>
      <c r="B57" s="26"/>
      <c r="C57" s="26"/>
      <c r="D57" s="26"/>
      <c r="E57" s="26"/>
      <c r="F57" s="26"/>
      <c r="G57" s="26"/>
      <c r="H57" s="26"/>
      <c r="I57" s="26"/>
      <c r="J57" s="26"/>
      <c r="K57" s="26"/>
      <c r="L57" s="26"/>
      <c r="M57" s="26"/>
      <c r="N57" s="26"/>
      <c r="O57" s="26"/>
      <c r="P57" s="26"/>
      <c r="Q57" s="26"/>
      <c r="R57" s="26"/>
    </row>
    <row r="58" spans="1:18" x14ac:dyDescent="0.2">
      <c r="A58" s="26"/>
      <c r="B58" s="26"/>
      <c r="C58" s="26"/>
      <c r="D58" s="26"/>
      <c r="E58" s="26"/>
      <c r="F58" s="26"/>
      <c r="G58" s="26"/>
      <c r="H58" s="26"/>
      <c r="I58" s="26"/>
      <c r="J58" s="26"/>
      <c r="K58" s="26"/>
      <c r="L58" s="26"/>
      <c r="M58" s="26"/>
      <c r="N58" s="26"/>
      <c r="O58" s="26"/>
      <c r="P58" s="26"/>
      <c r="Q58" s="26"/>
      <c r="R58" s="26"/>
    </row>
  </sheetData>
  <sheetProtection sheet="1" formatCells="0" formatColumns="0" formatRows="0"/>
  <mergeCells count="129">
    <mergeCell ref="B4:Q4"/>
    <mergeCell ref="B5:Q5"/>
    <mergeCell ref="B6:Q6"/>
    <mergeCell ref="B7:Q7"/>
    <mergeCell ref="C8:Q8"/>
    <mergeCell ref="C9:Q9"/>
    <mergeCell ref="B10:Q10"/>
    <mergeCell ref="B11:Q11"/>
    <mergeCell ref="B12:Q12"/>
    <mergeCell ref="B13:Q13"/>
    <mergeCell ref="B14:B15"/>
    <mergeCell ref="D14:G14"/>
    <mergeCell ref="I14:K14"/>
    <mergeCell ref="M14:Q14"/>
    <mergeCell ref="D15:G15"/>
    <mergeCell ref="I15:K15"/>
    <mergeCell ref="B20:B23"/>
    <mergeCell ref="D20:G20"/>
    <mergeCell ref="I20:K20"/>
    <mergeCell ref="M20:Q20"/>
    <mergeCell ref="D21:G21"/>
    <mergeCell ref="I21:K21"/>
    <mergeCell ref="M15:N15"/>
    <mergeCell ref="B16:B19"/>
    <mergeCell ref="D16:G16"/>
    <mergeCell ref="I16:K16"/>
    <mergeCell ref="M16:Q16"/>
    <mergeCell ref="D17:G17"/>
    <mergeCell ref="I17:K17"/>
    <mergeCell ref="M17:N17"/>
    <mergeCell ref="D18:G18"/>
    <mergeCell ref="I18:K18"/>
    <mergeCell ref="M21:N21"/>
    <mergeCell ref="D22:G22"/>
    <mergeCell ref="I22:K22"/>
    <mergeCell ref="M22:Q22"/>
    <mergeCell ref="D23:G23"/>
    <mergeCell ref="I23:K23"/>
    <mergeCell ref="M23:N23"/>
    <mergeCell ref="M18:Q18"/>
    <mergeCell ref="D19:G19"/>
    <mergeCell ref="I19:K19"/>
    <mergeCell ref="M19:N19"/>
    <mergeCell ref="D27:G27"/>
    <mergeCell ref="I27:K27"/>
    <mergeCell ref="M27:N27"/>
    <mergeCell ref="B28:B31"/>
    <mergeCell ref="D28:G28"/>
    <mergeCell ref="I28:K28"/>
    <mergeCell ref="M28:Q28"/>
    <mergeCell ref="D29:G29"/>
    <mergeCell ref="I29:K29"/>
    <mergeCell ref="M29:N29"/>
    <mergeCell ref="B24:B27"/>
    <mergeCell ref="D24:G24"/>
    <mergeCell ref="I24:K24"/>
    <mergeCell ref="M24:Q24"/>
    <mergeCell ref="D25:G25"/>
    <mergeCell ref="I25:K25"/>
    <mergeCell ref="M25:N25"/>
    <mergeCell ref="D26:G26"/>
    <mergeCell ref="I26:K26"/>
    <mergeCell ref="M26:Q26"/>
    <mergeCell ref="B33:Q33"/>
    <mergeCell ref="B34:B35"/>
    <mergeCell ref="C34:G35"/>
    <mergeCell ref="H34:Q34"/>
    <mergeCell ref="H35:J35"/>
    <mergeCell ref="K35:L35"/>
    <mergeCell ref="M35:O35"/>
    <mergeCell ref="P35:Q35"/>
    <mergeCell ref="D30:G30"/>
    <mergeCell ref="I30:K30"/>
    <mergeCell ref="M30:Q30"/>
    <mergeCell ref="D31:G31"/>
    <mergeCell ref="I31:K31"/>
    <mergeCell ref="M31:N31"/>
    <mergeCell ref="B36:B38"/>
    <mergeCell ref="C36:D36"/>
    <mergeCell ref="E36:F36"/>
    <mergeCell ref="H36:J36"/>
    <mergeCell ref="M36:O36"/>
    <mergeCell ref="C37:D37"/>
    <mergeCell ref="E37:F37"/>
    <mergeCell ref="H37:J37"/>
    <mergeCell ref="M37:O37"/>
    <mergeCell ref="C38:D38"/>
    <mergeCell ref="E38:F38"/>
    <mergeCell ref="H38:J38"/>
    <mergeCell ref="M38:O38"/>
    <mergeCell ref="C47:D47"/>
    <mergeCell ref="E47:F47"/>
    <mergeCell ref="H47:J47"/>
    <mergeCell ref="B39:B41"/>
    <mergeCell ref="C39:D39"/>
    <mergeCell ref="E39:F39"/>
    <mergeCell ref="H39:J39"/>
    <mergeCell ref="M39:O39"/>
    <mergeCell ref="C40:D40"/>
    <mergeCell ref="E40:F40"/>
    <mergeCell ref="H40:J40"/>
    <mergeCell ref="M40:O40"/>
    <mergeCell ref="C41:D41"/>
    <mergeCell ref="E41:F41"/>
    <mergeCell ref="H41:J41"/>
    <mergeCell ref="M41:O41"/>
    <mergeCell ref="M47:O47"/>
    <mergeCell ref="E44:F44"/>
    <mergeCell ref="H44:J44"/>
    <mergeCell ref="M44:O44"/>
    <mergeCell ref="B45:B47"/>
    <mergeCell ref="C45:D45"/>
    <mergeCell ref="E45:F45"/>
    <mergeCell ref="H45:J45"/>
    <mergeCell ref="M45:O45"/>
    <mergeCell ref="C46:D46"/>
    <mergeCell ref="E46:F46"/>
    <mergeCell ref="B42:B44"/>
    <mergeCell ref="C42:D42"/>
    <mergeCell ref="E42:F42"/>
    <mergeCell ref="H42:J42"/>
    <mergeCell ref="M42:O42"/>
    <mergeCell ref="C43:D43"/>
    <mergeCell ref="E43:F43"/>
    <mergeCell ref="H43:J43"/>
    <mergeCell ref="M43:O43"/>
    <mergeCell ref="C44:D44"/>
    <mergeCell ref="H46:J46"/>
    <mergeCell ref="M46:O46"/>
  </mergeCells>
  <phoneticPr fontId="7"/>
  <pageMargins left="0.7" right="0.7" top="0.75" bottom="0.75" header="0.3" footer="0.3"/>
  <pageSetup paperSize="9" scale="85" orientation="portrait" r:id="rId1"/>
  <ignoredErrors>
    <ignoredError sqref="E47 E44 E41 E38" unlocked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ransitionEvaluation="1">
    <pageSetUpPr fitToPage="1"/>
  </sheetPr>
  <dimension ref="A1:Q207"/>
  <sheetViews>
    <sheetView view="pageBreakPreview" topLeftCell="A10" zoomScale="85" zoomScaleNormal="85" zoomScaleSheetLayoutView="85" workbookViewId="0">
      <selection activeCell="H44" sqref="H44"/>
    </sheetView>
  </sheetViews>
  <sheetFormatPr defaultColWidth="8.88671875" defaultRowHeight="13.2" x14ac:dyDescent="0.2"/>
  <cols>
    <col min="1" max="1" width="1.33203125" style="75" customWidth="1"/>
    <col min="2" max="2" width="3.44140625" style="75" customWidth="1"/>
    <col min="3" max="3" width="18.33203125" style="70" customWidth="1"/>
    <col min="4" max="4" width="28.44140625" style="70" customWidth="1"/>
    <col min="5" max="5" width="11.88671875" style="56" customWidth="1"/>
    <col min="6" max="6" width="10.6640625" style="72" bestFit="1" customWidth="1"/>
    <col min="7" max="7" width="7.109375" style="70" customWidth="1"/>
    <col min="8" max="8" width="10.6640625" style="72" bestFit="1" customWidth="1"/>
    <col min="9" max="9" width="8.109375" style="73" customWidth="1"/>
    <col min="10" max="10" width="15.6640625" style="56" customWidth="1"/>
    <col min="11" max="11" width="7.109375" style="57" customWidth="1"/>
    <col min="12" max="12" width="15.33203125" style="70" customWidth="1"/>
    <col min="13" max="13" width="1.109375" style="75" customWidth="1"/>
    <col min="14" max="14" width="8.88671875" style="75"/>
    <col min="15" max="15" width="24.88671875" style="75" hidden="1" customWidth="1"/>
    <col min="16" max="16" width="23.109375" style="75" bestFit="1" customWidth="1"/>
    <col min="17" max="16384" width="8.88671875" style="75"/>
  </cols>
  <sheetData>
    <row r="1" spans="1:13" ht="23.4" customHeight="1" x14ac:dyDescent="0.2">
      <c r="B1" s="687" t="s">
        <v>234</v>
      </c>
      <c r="C1" s="687"/>
      <c r="D1" s="687"/>
      <c r="E1" s="687"/>
      <c r="F1" s="687"/>
      <c r="G1" s="687"/>
      <c r="H1" s="687"/>
      <c r="I1" s="687"/>
      <c r="J1" s="687"/>
      <c r="K1" s="75"/>
    </row>
    <row r="2" spans="1:13" ht="5.85" customHeight="1" x14ac:dyDescent="0.2">
      <c r="C2" s="52"/>
      <c r="D2" s="51"/>
      <c r="E2" s="53"/>
      <c r="F2" s="53"/>
      <c r="G2" s="54"/>
      <c r="H2" s="55"/>
    </row>
    <row r="3" spans="1:13" ht="28.5" customHeight="1" x14ac:dyDescent="0.2">
      <c r="B3" s="665" t="s">
        <v>150</v>
      </c>
      <c r="C3" s="665"/>
      <c r="D3" s="688" t="str">
        <f>IF(助成金申請書!E8="","",助成金申請書!E8)</f>
        <v/>
      </c>
      <c r="E3" s="688"/>
      <c r="F3" s="688"/>
      <c r="G3" s="688"/>
      <c r="H3" s="688"/>
      <c r="I3" s="46"/>
      <c r="J3" s="46"/>
      <c r="K3" s="46"/>
      <c r="L3" s="46"/>
    </row>
    <row r="4" spans="1:13" ht="5.85" customHeight="1" x14ac:dyDescent="0.2">
      <c r="C4" s="58"/>
      <c r="D4" s="58"/>
      <c r="E4" s="59"/>
      <c r="F4" s="59"/>
      <c r="G4" s="54"/>
      <c r="H4" s="55"/>
      <c r="J4" s="60"/>
      <c r="K4" s="61"/>
    </row>
    <row r="5" spans="1:13" ht="18.600000000000001" customHeight="1" x14ac:dyDescent="0.2">
      <c r="B5" s="665" t="s">
        <v>151</v>
      </c>
      <c r="C5" s="665"/>
      <c r="D5" s="688" t="str">
        <f>IF(助成金申請書!C26="","",助成金申請書!C26)</f>
        <v/>
      </c>
      <c r="E5" s="688"/>
      <c r="F5" s="688"/>
      <c r="G5" s="688"/>
      <c r="H5" s="688"/>
      <c r="I5" s="46"/>
      <c r="J5" s="48" t="s">
        <v>163</v>
      </c>
      <c r="K5" s="136" t="str">
        <f>IF(COUNTIF(D5,"*②*"),"〇","")</f>
        <v/>
      </c>
      <c r="L5" s="46"/>
    </row>
    <row r="6" spans="1:13" ht="18.600000000000001" customHeight="1" x14ac:dyDescent="0.2">
      <c r="B6" s="665" t="s">
        <v>181</v>
      </c>
      <c r="C6" s="665"/>
      <c r="D6" s="178"/>
      <c r="E6" s="665" t="s">
        <v>182</v>
      </c>
      <c r="F6" s="665"/>
      <c r="G6" s="741"/>
      <c r="H6" s="742"/>
      <c r="I6" s="46"/>
      <c r="J6" s="740" t="s">
        <v>173</v>
      </c>
      <c r="K6" s="740"/>
      <c r="L6" s="740"/>
    </row>
    <row r="7" spans="1:13" ht="18.600000000000001" customHeight="1" x14ac:dyDescent="0.2">
      <c r="B7" s="665" t="s">
        <v>152</v>
      </c>
      <c r="C7" s="665"/>
      <c r="D7" s="41"/>
      <c r="E7" s="665" t="s">
        <v>211</v>
      </c>
      <c r="F7" s="665"/>
      <c r="G7" s="747"/>
      <c r="H7" s="748"/>
      <c r="I7" s="46"/>
      <c r="J7" s="740"/>
      <c r="K7" s="740"/>
      <c r="L7" s="740"/>
    </row>
    <row r="8" spans="1:13" ht="18.600000000000001" customHeight="1" x14ac:dyDescent="0.2">
      <c r="B8" s="665" t="s">
        <v>210</v>
      </c>
      <c r="C8" s="665"/>
      <c r="D8" s="245">
        <f>D7-G7</f>
        <v>0</v>
      </c>
      <c r="E8" s="665" t="s">
        <v>154</v>
      </c>
      <c r="F8" s="665"/>
      <c r="G8" s="749"/>
      <c r="H8" s="749"/>
      <c r="I8" s="46"/>
      <c r="J8" s="75"/>
      <c r="K8" s="75"/>
      <c r="L8" s="75"/>
    </row>
    <row r="9" spans="1:13" ht="18.600000000000001" customHeight="1" x14ac:dyDescent="0.2">
      <c r="B9" s="683" t="s">
        <v>155</v>
      </c>
      <c r="C9" s="683"/>
      <c r="D9" s="246">
        <f>D8*G8</f>
        <v>0</v>
      </c>
      <c r="E9" s="670" t="s">
        <v>212</v>
      </c>
      <c r="F9" s="671"/>
      <c r="G9" s="747"/>
      <c r="H9" s="748"/>
      <c r="I9" s="62"/>
      <c r="J9" s="63"/>
      <c r="K9" s="63"/>
      <c r="L9" s="63"/>
    </row>
    <row r="10" spans="1:13" ht="18.600000000000001" customHeight="1" x14ac:dyDescent="0.2">
      <c r="B10" s="665" t="s">
        <v>157</v>
      </c>
      <c r="C10" s="665"/>
      <c r="D10" s="245">
        <f>SUM(F24:F43)*G8</f>
        <v>0</v>
      </c>
      <c r="E10" s="683" t="s">
        <v>158</v>
      </c>
      <c r="F10" s="683"/>
      <c r="G10" s="743" t="e">
        <f>D10/D9</f>
        <v>#DIV/0!</v>
      </c>
      <c r="H10" s="743"/>
      <c r="I10" s="45"/>
      <c r="J10" s="45"/>
      <c r="K10" s="75"/>
    </row>
    <row r="11" spans="1:13" ht="18.600000000000001" customHeight="1" x14ac:dyDescent="0.2">
      <c r="B11" s="665" t="s">
        <v>156</v>
      </c>
      <c r="C11" s="665"/>
      <c r="D11" s="245">
        <f>D10+F50</f>
        <v>0</v>
      </c>
      <c r="E11" s="683" t="s">
        <v>159</v>
      </c>
      <c r="F11" s="683"/>
      <c r="G11" s="743" t="e">
        <f>D11/D9</f>
        <v>#DIV/0!</v>
      </c>
      <c r="H11" s="743"/>
      <c r="I11" s="44"/>
      <c r="J11" s="44"/>
      <c r="K11" s="75"/>
    </row>
    <row r="12" spans="1:13" ht="6.6" customHeight="1" x14ac:dyDescent="0.2">
      <c r="A12" s="44"/>
      <c r="B12" s="44"/>
      <c r="C12" s="44"/>
      <c r="D12" s="44"/>
      <c r="E12" s="44"/>
      <c r="F12" s="44"/>
      <c r="G12" s="44"/>
      <c r="H12" s="44"/>
      <c r="I12" s="44"/>
      <c r="J12" s="44"/>
      <c r="K12" s="75"/>
    </row>
    <row r="13" spans="1:13" ht="18.600000000000001" customHeight="1" x14ac:dyDescent="0.2">
      <c r="A13" s="44"/>
      <c r="B13" s="665" t="s">
        <v>176</v>
      </c>
      <c r="C13" s="665"/>
      <c r="D13" s="232">
        <f>'別紙　入場者数合計'!C3</f>
        <v>0</v>
      </c>
      <c r="E13" s="670" t="s">
        <v>164</v>
      </c>
      <c r="F13" s="671"/>
      <c r="G13" s="666">
        <f>'別紙　入場者数合計'!E3</f>
        <v>0</v>
      </c>
      <c r="H13" s="666"/>
      <c r="I13" s="44"/>
      <c r="J13" s="44"/>
      <c r="K13" s="44"/>
      <c r="L13" s="75"/>
      <c r="M13" s="70"/>
    </row>
    <row r="14" spans="1:13" ht="18.600000000000001" customHeight="1" x14ac:dyDescent="0.2">
      <c r="A14" s="44"/>
      <c r="B14" s="683" t="s">
        <v>177</v>
      </c>
      <c r="C14" s="683"/>
      <c r="D14" s="232">
        <f>'別紙　入場者数合計'!C4</f>
        <v>0</v>
      </c>
      <c r="E14" s="128"/>
      <c r="F14" s="316"/>
      <c r="G14" s="667"/>
      <c r="H14" s="668"/>
      <c r="I14" s="44"/>
      <c r="J14" s="44"/>
      <c r="K14" s="44"/>
      <c r="L14" s="75"/>
      <c r="M14" s="70"/>
    </row>
    <row r="15" spans="1:13" ht="18.600000000000001" customHeight="1" x14ac:dyDescent="0.2">
      <c r="A15" s="44"/>
      <c r="B15" s="683" t="s">
        <v>178</v>
      </c>
      <c r="C15" s="683"/>
      <c r="D15" s="232">
        <f>'別紙　入場者数合計'!C5</f>
        <v>0</v>
      </c>
      <c r="E15" s="670" t="s">
        <v>158</v>
      </c>
      <c r="F15" s="671"/>
      <c r="G15" s="669" t="e">
        <f>D15/D14</f>
        <v>#DIV/0!</v>
      </c>
      <c r="H15" s="669"/>
      <c r="I15" s="44"/>
      <c r="J15" s="44"/>
      <c r="K15" s="44"/>
      <c r="L15" s="75"/>
      <c r="M15" s="70"/>
    </row>
    <row r="16" spans="1:13" ht="18.600000000000001" customHeight="1" x14ac:dyDescent="0.2">
      <c r="A16" s="44"/>
      <c r="B16" s="665" t="s">
        <v>179</v>
      </c>
      <c r="C16" s="665"/>
      <c r="D16" s="232">
        <f>'別紙　入場者数合計'!C6</f>
        <v>0</v>
      </c>
      <c r="E16" s="670" t="s">
        <v>159</v>
      </c>
      <c r="F16" s="671"/>
      <c r="G16" s="669" t="e">
        <f>D16/D14</f>
        <v>#DIV/0!</v>
      </c>
      <c r="H16" s="669"/>
      <c r="I16" s="44"/>
      <c r="J16" s="44"/>
      <c r="K16" s="44"/>
      <c r="L16" s="75"/>
      <c r="M16" s="70"/>
    </row>
    <row r="17" spans="2:17" ht="5.85" customHeight="1" x14ac:dyDescent="0.2">
      <c r="C17" s="58"/>
      <c r="D17" s="58"/>
      <c r="E17" s="59"/>
      <c r="F17" s="59"/>
      <c r="G17" s="54"/>
      <c r="H17" s="55"/>
    </row>
    <row r="18" spans="2:17" ht="16.2" x14ac:dyDescent="0.2">
      <c r="B18" s="659" t="s">
        <v>110</v>
      </c>
      <c r="C18" s="659"/>
      <c r="D18" s="233">
        <f>J107</f>
        <v>0</v>
      </c>
    </row>
    <row r="19" spans="2:17" ht="16.2" x14ac:dyDescent="0.2">
      <c r="B19" s="660" t="s">
        <v>111</v>
      </c>
      <c r="C19" s="660"/>
      <c r="D19" s="233">
        <f>J206</f>
        <v>0</v>
      </c>
      <c r="E19" s="76" t="s">
        <v>112</v>
      </c>
    </row>
    <row r="20" spans="2:17" ht="5.85" customHeight="1" x14ac:dyDescent="0.2"/>
    <row r="21" spans="2:17" ht="19.2" x14ac:dyDescent="0.2">
      <c r="C21" s="77" t="s">
        <v>113</v>
      </c>
      <c r="E21" s="750" t="s">
        <v>174</v>
      </c>
      <c r="F21" s="751"/>
      <c r="G21" s="751"/>
      <c r="H21" s="751"/>
      <c r="I21" s="751"/>
      <c r="J21" s="751"/>
      <c r="K21" s="75"/>
      <c r="L21" s="75"/>
    </row>
    <row r="22" spans="2:17" x14ac:dyDescent="0.2">
      <c r="B22" s="744" t="s">
        <v>148</v>
      </c>
      <c r="C22" s="745"/>
      <c r="D22" s="746"/>
      <c r="E22" s="752"/>
      <c r="F22" s="752"/>
      <c r="G22" s="752"/>
      <c r="H22" s="752"/>
      <c r="I22" s="752"/>
      <c r="J22" s="752"/>
      <c r="K22" s="75"/>
      <c r="L22" s="75"/>
    </row>
    <row r="23" spans="2:17" x14ac:dyDescent="0.2">
      <c r="B23" s="293"/>
      <c r="C23" s="122" t="s">
        <v>186</v>
      </c>
      <c r="D23" s="120" t="s">
        <v>187</v>
      </c>
      <c r="E23" s="121" t="s">
        <v>191</v>
      </c>
      <c r="F23" s="120" t="s">
        <v>188</v>
      </c>
      <c r="G23" s="120" t="s">
        <v>189</v>
      </c>
      <c r="H23" s="322" t="s">
        <v>190</v>
      </c>
      <c r="I23" s="123" t="s">
        <v>185</v>
      </c>
      <c r="J23" s="124" t="s">
        <v>120</v>
      </c>
      <c r="K23" s="79"/>
    </row>
    <row r="24" spans="2:17" x14ac:dyDescent="0.2">
      <c r="B24" s="293"/>
      <c r="C24" s="292"/>
      <c r="D24" s="179"/>
      <c r="E24" s="180"/>
      <c r="F24" s="181"/>
      <c r="G24" s="183" t="str">
        <f>IF(F24="","","枚")</f>
        <v/>
      </c>
      <c r="H24" s="182" t="str">
        <f>IF(C24="","",IF(AND(COUNTIF(収支予算書!C24,"*①*"),$K$5=""),$G$8,
IF(COUNTIF(収支予算書!C24,"*①*"),'別紙　入場者数合計'!$E$12,
IF(COUNTIF(収支予算書!C24,"*②*"),'別紙　入場者数合計'!$J$12,
IF(COUNTIF(収支予算書!C24,"*③*"),'別紙　入場者数合計'!$E$20,
IF(COUNTIF(収支予算書!C24,"*④*"),'別紙　入場者数合計'!$J$20,
IF(COUNTIF(収支予算書!C24,"*⑤*"),'別紙　入場者数合計'!$E$28,
IF(COUNTIF(収支予算書!C24,"*⑥*"),'別紙　入場者数合計'!$J$28,
$G$8))))))))</f>
        <v/>
      </c>
      <c r="I24" s="183" t="str">
        <f>IF(H24="","","回")</f>
        <v/>
      </c>
      <c r="J24" s="234" t="str">
        <f t="shared" ref="J24:J25" si="0">IF(ISNUMBER(E24),PRODUCT(E24,F24,H24),"")</f>
        <v/>
      </c>
      <c r="K24" s="74"/>
      <c r="O24" s="75" t="e">
        <f>MID(D5,FIND("①",D5),FIND("　②",D5)-FIND("①",D5))</f>
        <v>#VALUE!</v>
      </c>
    </row>
    <row r="25" spans="2:17" x14ac:dyDescent="0.2">
      <c r="B25" s="293"/>
      <c r="C25" s="292"/>
      <c r="D25" s="179"/>
      <c r="E25" s="180"/>
      <c r="F25" s="181"/>
      <c r="G25" s="183" t="str">
        <f t="shared" ref="G25:G43" si="1">IF(F25="","","枚")</f>
        <v/>
      </c>
      <c r="H25" s="182" t="str">
        <f>IF(C25="","",IF(AND(COUNTIF(収支予算書!C25,"*①*"),$K$5=""),$G$8,
IF(COUNTIF(収支予算書!C25,"*①*"),'別紙　入場者数合計'!$E$12,
IF(COUNTIF(収支予算書!C25,"*②*"),'別紙　入場者数合計'!$J$12,
IF(COUNTIF(収支予算書!C25,"*③*"),'別紙　入場者数合計'!$E$20,
IF(COUNTIF(収支予算書!C25,"*④*"),'別紙　入場者数合計'!$J$20,
IF(COUNTIF(収支予算書!C25,"*⑤*"),'別紙　入場者数合計'!$E$28,
IF(COUNTIF(収支予算書!C25,"*⑥*"),'別紙　入場者数合計'!$J$28,
$G$8))))))))</f>
        <v/>
      </c>
      <c r="I25" s="183" t="str">
        <f t="shared" ref="I25:I43" si="2">IF(H25="","","回")</f>
        <v/>
      </c>
      <c r="J25" s="234" t="str">
        <f t="shared" si="0"/>
        <v/>
      </c>
      <c r="K25" s="74"/>
      <c r="O25" s="75" t="str">
        <f>IFERROR(IF(COUNTIF(D5,"*③*"),
MID(D5,FIND("②",D5),FIND("　③",D5)-FIND("②",D5)),
MID(D5,FIND("②",D5),99)),"")</f>
        <v/>
      </c>
    </row>
    <row r="26" spans="2:17" x14ac:dyDescent="0.2">
      <c r="B26" s="293"/>
      <c r="C26" s="292"/>
      <c r="D26" s="179"/>
      <c r="E26" s="180"/>
      <c r="F26" s="181"/>
      <c r="G26" s="183" t="str">
        <f t="shared" si="1"/>
        <v/>
      </c>
      <c r="H26" s="182" t="str">
        <f>IF(C26="","",IF(AND(COUNTIF(収支予算書!C26,"*①*"),$K$5=""),$G$8,
IF(COUNTIF(収支予算書!C26,"*①*"),'別紙　入場者数合計'!$E$12,
IF(COUNTIF(収支予算書!C26,"*②*"),'別紙　入場者数合計'!$J$12,
IF(COUNTIF(収支予算書!C26,"*③*"),'別紙　入場者数合計'!$E$20,
IF(COUNTIF(収支予算書!C26,"*④*"),'別紙　入場者数合計'!$J$20,
IF(COUNTIF(収支予算書!C26,"*⑤*"),'別紙　入場者数合計'!$E$28,
IF(COUNTIF(収支予算書!C26,"*⑥*"),'別紙　入場者数合計'!$J$28,
$G$8))))))))</f>
        <v/>
      </c>
      <c r="I26" s="183" t="str">
        <f t="shared" si="2"/>
        <v/>
      </c>
      <c r="J26" s="234" t="str">
        <f>IF(ISNUMBER(E26),PRODUCT(E26,F26,H26),"")</f>
        <v/>
      </c>
      <c r="K26" s="74"/>
      <c r="O26" s="75" t="str">
        <f>IFERROR(IF(COUNTIF(D5,"*④*"),
MID(D5,FIND("③",D5),FIND("　④",D5)-FIND("③",D5)),
MID(D5,FIND("③",D5),99)),"")</f>
        <v/>
      </c>
    </row>
    <row r="27" spans="2:17" x14ac:dyDescent="0.2">
      <c r="B27" s="293"/>
      <c r="C27" s="292"/>
      <c r="D27" s="179"/>
      <c r="E27" s="180"/>
      <c r="F27" s="181"/>
      <c r="G27" s="183" t="str">
        <f t="shared" si="1"/>
        <v/>
      </c>
      <c r="H27" s="182" t="str">
        <f>IF(C27="","",IF(AND(COUNTIF(収支予算書!C27,"*①*"),$K$5=""),$G$8,
IF(COUNTIF(収支予算書!C27,"*①*"),'別紙　入場者数合計'!$E$12,
IF(COUNTIF(収支予算書!C27,"*②*"),'別紙　入場者数合計'!$J$12,
IF(COUNTIF(収支予算書!C27,"*③*"),'別紙　入場者数合計'!$E$20,
IF(COUNTIF(収支予算書!C27,"*④*"),'別紙　入場者数合計'!$J$20,
IF(COUNTIF(収支予算書!C27,"*⑤*"),'別紙　入場者数合計'!$E$28,
IF(COUNTIF(収支予算書!C27,"*⑥*"),'別紙　入場者数合計'!$J$28,
$G$8))))))))</f>
        <v/>
      </c>
      <c r="I27" s="183" t="str">
        <f t="shared" si="2"/>
        <v/>
      </c>
      <c r="J27" s="234" t="str">
        <f>IF(ISNUMBER(E27),PRODUCT(E27,F27,H27),"")</f>
        <v/>
      </c>
      <c r="K27" s="74"/>
      <c r="O27" s="75" t="str">
        <f>IFERROR(IF(COUNTIF(D5,"*⑤*"),
MID(D5,FIND("④",D5),FIND("　⑤",D5)-FIND("④",D5)),
MID(D5,FIND("④",D5),99)),"")</f>
        <v/>
      </c>
    </row>
    <row r="28" spans="2:17" x14ac:dyDescent="0.2">
      <c r="B28" s="293"/>
      <c r="C28" s="292"/>
      <c r="D28" s="179"/>
      <c r="E28" s="180"/>
      <c r="F28" s="181"/>
      <c r="G28" s="183" t="str">
        <f t="shared" si="1"/>
        <v/>
      </c>
      <c r="H28" s="182" t="str">
        <f>IF(C28="","",IF(AND(COUNTIF(収支予算書!C28,"*①*"),$K$5=""),$G$8,
IF(COUNTIF(収支予算書!C28,"*①*"),'別紙　入場者数合計'!$E$12,
IF(COUNTIF(収支予算書!C28,"*②*"),'別紙　入場者数合計'!$J$12,
IF(COUNTIF(収支予算書!C28,"*③*"),'別紙　入場者数合計'!$E$20,
IF(COUNTIF(収支予算書!C28,"*④*"),'別紙　入場者数合計'!$J$20,
IF(COUNTIF(収支予算書!C28,"*⑤*"),'別紙　入場者数合計'!$E$28,
IF(COUNTIF(収支予算書!C28,"*⑥*"),'別紙　入場者数合計'!$J$28,
$G$8))))))))</f>
        <v/>
      </c>
      <c r="I28" s="183" t="str">
        <f t="shared" si="2"/>
        <v/>
      </c>
      <c r="J28" s="234" t="str">
        <f>IF(ISNUMBER(E28),PRODUCT(E28,F28,H28),"")</f>
        <v/>
      </c>
      <c r="K28" s="74"/>
      <c r="O28" s="75" t="str">
        <f>IFERROR(IF(COUNTIF(D5,"*⑥*"),
MID(D5,FIND("⑤",D5),FIND("　⑥",D5)-FIND("⑤",D5)),
MID(D5,FIND("⑤",D5),99)),"")</f>
        <v/>
      </c>
      <c r="P28" s="231"/>
      <c r="Q28" s="231"/>
    </row>
    <row r="29" spans="2:17" x14ac:dyDescent="0.2">
      <c r="B29" s="293"/>
      <c r="C29" s="292"/>
      <c r="D29" s="179"/>
      <c r="E29" s="184"/>
      <c r="F29" s="181"/>
      <c r="G29" s="183" t="str">
        <f t="shared" si="1"/>
        <v/>
      </c>
      <c r="H29" s="182" t="str">
        <f>IF(C29="","",IF(AND(COUNTIF(収支予算書!C29,"*①*"),$K$5=""),$G$8,
IF(COUNTIF(収支予算書!C29,"*①*"),'別紙　入場者数合計'!$E$12,
IF(COUNTIF(収支予算書!C29,"*②*"),'別紙　入場者数合計'!$J$12,
IF(COUNTIF(収支予算書!C29,"*③*"),'別紙　入場者数合計'!$E$20,
IF(COUNTIF(収支予算書!C29,"*④*"),'別紙　入場者数合計'!$J$20,
IF(COUNTIF(収支予算書!C29,"*⑤*"),'別紙　入場者数合計'!$E$28,
IF(COUNTIF(収支予算書!C29,"*⑥*"),'別紙　入場者数合計'!$J$28,
$G$8))))))))</f>
        <v/>
      </c>
      <c r="I29" s="183" t="str">
        <f t="shared" si="2"/>
        <v/>
      </c>
      <c r="J29" s="234" t="str">
        <f t="shared" ref="J29:J42" si="3">IF(ISNUMBER(E29),PRODUCT(E29,F29,H29),"")</f>
        <v/>
      </c>
      <c r="K29" s="74"/>
      <c r="O29" s="75" t="str">
        <f>IFERROR(IF(COUNTIF(D5,"*⑦*"),
MID(D5,FIND("⑥",D5),FIND("　⑦",D5)-FIND("⑥",D5)),
MID(D5,FIND("⑥",D5),99)),"")</f>
        <v/>
      </c>
    </row>
    <row r="30" spans="2:17" x14ac:dyDescent="0.2">
      <c r="B30" s="293"/>
      <c r="C30" s="292"/>
      <c r="D30" s="179"/>
      <c r="E30" s="184"/>
      <c r="F30" s="181"/>
      <c r="G30" s="183" t="str">
        <f t="shared" si="1"/>
        <v/>
      </c>
      <c r="H30" s="182" t="str">
        <f>IF(C30="","",IF(AND(COUNTIF(収支予算書!C30,"*①*"),$K$5=""),$G$8,
IF(COUNTIF(収支予算書!C30,"*①*"),'別紙　入場者数合計'!$E$12,
IF(COUNTIF(収支予算書!C30,"*②*"),'別紙　入場者数合計'!$J$12,
IF(COUNTIF(収支予算書!C30,"*③*"),'別紙　入場者数合計'!$E$20,
IF(COUNTIF(収支予算書!C30,"*④*"),'別紙　入場者数合計'!$J$20,
IF(COUNTIF(収支予算書!C30,"*⑤*"),'別紙　入場者数合計'!$E$28,
IF(COUNTIF(収支予算書!C30,"*⑥*"),'別紙　入場者数合計'!$J$28,
$G$8))))))))</f>
        <v/>
      </c>
      <c r="I30" s="183" t="str">
        <f t="shared" si="2"/>
        <v/>
      </c>
      <c r="J30" s="234" t="str">
        <f t="shared" si="3"/>
        <v/>
      </c>
      <c r="K30" s="74"/>
    </row>
    <row r="31" spans="2:17" x14ac:dyDescent="0.2">
      <c r="B31" s="293"/>
      <c r="C31" s="292"/>
      <c r="D31" s="179"/>
      <c r="E31" s="184"/>
      <c r="F31" s="181"/>
      <c r="G31" s="183" t="str">
        <f t="shared" si="1"/>
        <v/>
      </c>
      <c r="H31" s="182" t="str">
        <f>IF(C31="","",IF(AND(COUNTIF(収支予算書!C31,"*①*"),$K$5=""),$G$8,
IF(COUNTIF(収支予算書!C31,"*①*"),'別紙　入場者数合計'!$E$12,
IF(COUNTIF(収支予算書!C31,"*②*"),'別紙　入場者数合計'!$J$12,
IF(COUNTIF(収支予算書!C31,"*③*"),'別紙　入場者数合計'!$E$20,
IF(COUNTIF(収支予算書!C31,"*④*"),'別紙　入場者数合計'!$J$20,
IF(COUNTIF(収支予算書!C31,"*⑤*"),'別紙　入場者数合計'!$E$28,
IF(COUNTIF(収支予算書!C31,"*⑥*"),'別紙　入場者数合計'!$J$28,
$G$8))))))))</f>
        <v/>
      </c>
      <c r="I31" s="183" t="str">
        <f t="shared" si="2"/>
        <v/>
      </c>
      <c r="J31" s="234" t="str">
        <f t="shared" si="3"/>
        <v/>
      </c>
      <c r="K31" s="74"/>
    </row>
    <row r="32" spans="2:17" x14ac:dyDescent="0.2">
      <c r="B32" s="293"/>
      <c r="C32" s="292"/>
      <c r="D32" s="179"/>
      <c r="E32" s="184"/>
      <c r="F32" s="181"/>
      <c r="G32" s="183" t="str">
        <f t="shared" si="1"/>
        <v/>
      </c>
      <c r="H32" s="182" t="str">
        <f>IF(C32="","",IF(AND(COUNTIF(収支予算書!C32,"*①*"),$K$5=""),$G$8,
IF(COUNTIF(収支予算書!C32,"*①*"),'別紙　入場者数合計'!$E$12,
IF(COUNTIF(収支予算書!C32,"*②*"),'別紙　入場者数合計'!$J$12,
IF(COUNTIF(収支予算書!C32,"*③*"),'別紙　入場者数合計'!$E$20,
IF(COUNTIF(収支予算書!C32,"*④*"),'別紙　入場者数合計'!$J$20,
IF(COUNTIF(収支予算書!C32,"*⑤*"),'別紙　入場者数合計'!$E$28,
IF(COUNTIF(収支予算書!C32,"*⑥*"),'別紙　入場者数合計'!$J$28,
$G$8))))))))</f>
        <v/>
      </c>
      <c r="I32" s="183" t="str">
        <f t="shared" si="2"/>
        <v/>
      </c>
      <c r="J32" s="234" t="str">
        <f t="shared" si="3"/>
        <v/>
      </c>
      <c r="K32" s="74"/>
    </row>
    <row r="33" spans="1:17" x14ac:dyDescent="0.2">
      <c r="B33" s="293"/>
      <c r="C33" s="292"/>
      <c r="D33" s="179"/>
      <c r="E33" s="184"/>
      <c r="F33" s="181"/>
      <c r="G33" s="183" t="str">
        <f t="shared" si="1"/>
        <v/>
      </c>
      <c r="H33" s="182" t="str">
        <f>IF(C33="","",IF(AND(COUNTIF(収支予算書!C33,"*①*"),$K$5=""),$G$8,
IF(COUNTIF(収支予算書!C33,"*①*"),'別紙　入場者数合計'!$E$12,
IF(COUNTIF(収支予算書!C33,"*②*"),'別紙　入場者数合計'!$J$12,
IF(COUNTIF(収支予算書!C33,"*③*"),'別紙　入場者数合計'!$E$20,
IF(COUNTIF(収支予算書!C33,"*④*"),'別紙　入場者数合計'!$J$20,
IF(COUNTIF(収支予算書!C33,"*⑤*"),'別紙　入場者数合計'!$E$28,
IF(COUNTIF(収支予算書!C33,"*⑥*"),'別紙　入場者数合計'!$J$28,
$G$8))))))))</f>
        <v/>
      </c>
      <c r="I33" s="183" t="str">
        <f t="shared" si="2"/>
        <v/>
      </c>
      <c r="J33" s="234" t="str">
        <f t="shared" si="3"/>
        <v/>
      </c>
      <c r="K33" s="74"/>
    </row>
    <row r="34" spans="1:17" x14ac:dyDescent="0.2">
      <c r="B34" s="293"/>
      <c r="C34" s="292"/>
      <c r="D34" s="179"/>
      <c r="E34" s="184"/>
      <c r="F34" s="181"/>
      <c r="G34" s="183" t="str">
        <f t="shared" si="1"/>
        <v/>
      </c>
      <c r="H34" s="182" t="str">
        <f>IF(C34="","",IF(AND(COUNTIF(収支予算書!C34,"*①*"),$K$5=""),$G$8,
IF(COUNTIF(収支予算書!C34,"*①*"),'別紙　入場者数合計'!$E$12,
IF(COUNTIF(収支予算書!C34,"*②*"),'別紙　入場者数合計'!$J$12,
IF(COUNTIF(収支予算書!C34,"*③*"),'別紙　入場者数合計'!$E$20,
IF(COUNTIF(収支予算書!C34,"*④*"),'別紙　入場者数合計'!$J$20,
IF(COUNTIF(収支予算書!C34,"*⑤*"),'別紙　入場者数合計'!$E$28,
IF(COUNTIF(収支予算書!C34,"*⑥*"),'別紙　入場者数合計'!$J$28,
$G$8))))))))</f>
        <v/>
      </c>
      <c r="I34" s="183" t="str">
        <f t="shared" si="2"/>
        <v/>
      </c>
      <c r="J34" s="234" t="str">
        <f t="shared" si="3"/>
        <v/>
      </c>
      <c r="K34" s="74"/>
    </row>
    <row r="35" spans="1:17" x14ac:dyDescent="0.2">
      <c r="B35" s="293"/>
      <c r="C35" s="292"/>
      <c r="D35" s="179"/>
      <c r="E35" s="184"/>
      <c r="F35" s="181"/>
      <c r="G35" s="183" t="str">
        <f t="shared" si="1"/>
        <v/>
      </c>
      <c r="H35" s="182" t="str">
        <f>IF(C35="","",IF(AND(COUNTIF(収支予算書!C35,"*①*"),$K$5=""),$G$8,
IF(COUNTIF(収支予算書!C35,"*①*"),'別紙　入場者数合計'!$E$12,
IF(COUNTIF(収支予算書!C35,"*②*"),'別紙　入場者数合計'!$J$12,
IF(COUNTIF(収支予算書!C35,"*③*"),'別紙　入場者数合計'!$E$20,
IF(COUNTIF(収支予算書!C35,"*④*"),'別紙　入場者数合計'!$J$20,
IF(COUNTIF(収支予算書!C35,"*⑤*"),'別紙　入場者数合計'!$E$28,
IF(COUNTIF(収支予算書!C35,"*⑥*"),'別紙　入場者数合計'!$J$28,
$G$8))))))))</f>
        <v/>
      </c>
      <c r="I35" s="183" t="str">
        <f t="shared" si="2"/>
        <v/>
      </c>
      <c r="J35" s="234" t="str">
        <f t="shared" si="3"/>
        <v/>
      </c>
      <c r="K35" s="74"/>
    </row>
    <row r="36" spans="1:17" x14ac:dyDescent="0.2">
      <c r="B36" s="293"/>
      <c r="C36" s="292"/>
      <c r="D36" s="179"/>
      <c r="E36" s="184"/>
      <c r="F36" s="181"/>
      <c r="G36" s="183" t="str">
        <f t="shared" si="1"/>
        <v/>
      </c>
      <c r="H36" s="182" t="str">
        <f>IF(C36="","",IF(AND(COUNTIF(収支予算書!C36,"*①*"),$K$5=""),$G$8,
IF(COUNTIF(収支予算書!C36,"*①*"),'別紙　入場者数合計'!$E$12,
IF(COUNTIF(収支予算書!C36,"*②*"),'別紙　入場者数合計'!$J$12,
IF(COUNTIF(収支予算書!C36,"*③*"),'別紙　入場者数合計'!$E$20,
IF(COUNTIF(収支予算書!C36,"*④*"),'別紙　入場者数合計'!$J$20,
IF(COUNTIF(収支予算書!C36,"*⑤*"),'別紙　入場者数合計'!$E$28,
IF(COUNTIF(収支予算書!C36,"*⑥*"),'別紙　入場者数合計'!$J$28,
$G$8))))))))</f>
        <v/>
      </c>
      <c r="I36" s="183" t="str">
        <f t="shared" si="2"/>
        <v/>
      </c>
      <c r="J36" s="234" t="str">
        <f t="shared" si="3"/>
        <v/>
      </c>
      <c r="K36" s="74"/>
    </row>
    <row r="37" spans="1:17" x14ac:dyDescent="0.2">
      <c r="B37" s="293"/>
      <c r="C37" s="292"/>
      <c r="D37" s="179"/>
      <c r="E37" s="180"/>
      <c r="F37" s="181"/>
      <c r="G37" s="183" t="str">
        <f t="shared" si="1"/>
        <v/>
      </c>
      <c r="H37" s="182" t="str">
        <f>IF(C37="","",IF(AND(COUNTIF(収支予算書!C37,"*①*"),$K$5=""),$G$8,
IF(COUNTIF(収支予算書!C37,"*①*"),'別紙　入場者数合計'!$E$12,
IF(COUNTIF(収支予算書!C37,"*②*"),'別紙　入場者数合計'!$J$12,
IF(COUNTIF(収支予算書!C37,"*③*"),'別紙　入場者数合計'!$E$20,
IF(COUNTIF(収支予算書!C37,"*④*"),'別紙　入場者数合計'!$J$20,
IF(COUNTIF(収支予算書!C37,"*⑤*"),'別紙　入場者数合計'!$E$28,
IF(COUNTIF(収支予算書!C37,"*⑥*"),'別紙　入場者数合計'!$J$28,
$G$8))))))))</f>
        <v/>
      </c>
      <c r="I37" s="183" t="str">
        <f t="shared" si="2"/>
        <v/>
      </c>
      <c r="J37" s="234" t="str">
        <f t="shared" si="3"/>
        <v/>
      </c>
      <c r="K37" s="74"/>
    </row>
    <row r="38" spans="1:17" x14ac:dyDescent="0.2">
      <c r="B38" s="293"/>
      <c r="C38" s="292"/>
      <c r="D38" s="179"/>
      <c r="E38" s="180"/>
      <c r="F38" s="181"/>
      <c r="G38" s="183" t="str">
        <f t="shared" si="1"/>
        <v/>
      </c>
      <c r="H38" s="182" t="str">
        <f>IF(C38="","",IF(AND(COUNTIF(収支予算書!C38,"*①*"),$K$5=""),$G$8,
IF(COUNTIF(収支予算書!C38,"*①*"),'別紙　入場者数合計'!$E$12,
IF(COUNTIF(収支予算書!C38,"*②*"),'別紙　入場者数合計'!$J$12,
IF(COUNTIF(収支予算書!C38,"*③*"),'別紙　入場者数合計'!$E$20,
IF(COUNTIF(収支予算書!C38,"*④*"),'別紙　入場者数合計'!$J$20,
IF(COUNTIF(収支予算書!C38,"*⑤*"),'別紙　入場者数合計'!$E$28,
IF(COUNTIF(収支予算書!C38,"*⑥*"),'別紙　入場者数合計'!$J$28,
$G$8))))))))</f>
        <v/>
      </c>
      <c r="I38" s="183" t="str">
        <f t="shared" si="2"/>
        <v/>
      </c>
      <c r="J38" s="234" t="str">
        <f t="shared" si="3"/>
        <v/>
      </c>
      <c r="K38" s="74"/>
    </row>
    <row r="39" spans="1:17" x14ac:dyDescent="0.2">
      <c r="B39" s="293"/>
      <c r="C39" s="292"/>
      <c r="D39" s="179"/>
      <c r="E39" s="180"/>
      <c r="F39" s="181"/>
      <c r="G39" s="183" t="str">
        <f t="shared" si="1"/>
        <v/>
      </c>
      <c r="H39" s="182" t="str">
        <f>IF(C39="","",IF(AND(COUNTIF(収支予算書!C39,"*①*"),$K$5=""),$G$8,
IF(COUNTIF(収支予算書!C39,"*①*"),'別紙　入場者数合計'!$E$12,
IF(COUNTIF(収支予算書!C39,"*②*"),'別紙　入場者数合計'!$J$12,
IF(COUNTIF(収支予算書!C39,"*③*"),'別紙　入場者数合計'!$E$20,
IF(COUNTIF(収支予算書!C39,"*④*"),'別紙　入場者数合計'!$J$20,
IF(COUNTIF(収支予算書!C39,"*⑤*"),'別紙　入場者数合計'!$E$28,
IF(COUNTIF(収支予算書!C39,"*⑥*"),'別紙　入場者数合計'!$J$28,
$G$8))))))))</f>
        <v/>
      </c>
      <c r="I39" s="183" t="str">
        <f t="shared" si="2"/>
        <v/>
      </c>
      <c r="J39" s="234" t="str">
        <f t="shared" si="3"/>
        <v/>
      </c>
      <c r="K39" s="74"/>
    </row>
    <row r="40" spans="1:17" x14ac:dyDescent="0.2">
      <c r="B40" s="293"/>
      <c r="C40" s="292"/>
      <c r="D40" s="179"/>
      <c r="E40" s="180"/>
      <c r="F40" s="181"/>
      <c r="G40" s="183" t="str">
        <f t="shared" si="1"/>
        <v/>
      </c>
      <c r="H40" s="182" t="str">
        <f>IF(C40="","",IF(AND(COUNTIF(収支予算書!C40,"*①*"),$K$5=""),$G$8,
IF(COUNTIF(収支予算書!C40,"*①*"),'別紙　入場者数合計'!$E$12,
IF(COUNTIF(収支予算書!C40,"*②*"),'別紙　入場者数合計'!$J$12,
IF(COUNTIF(収支予算書!C40,"*③*"),'別紙　入場者数合計'!$E$20,
IF(COUNTIF(収支予算書!C40,"*④*"),'別紙　入場者数合計'!$J$20,
IF(COUNTIF(収支予算書!C40,"*⑤*"),'別紙　入場者数合計'!$E$28,
IF(COUNTIF(収支予算書!C40,"*⑥*"),'別紙　入場者数合計'!$J$28,
$G$8))))))))</f>
        <v/>
      </c>
      <c r="I40" s="183" t="str">
        <f t="shared" si="2"/>
        <v/>
      </c>
      <c r="J40" s="234" t="str">
        <f t="shared" si="3"/>
        <v/>
      </c>
      <c r="K40" s="74"/>
    </row>
    <row r="41" spans="1:17" x14ac:dyDescent="0.2">
      <c r="B41" s="293"/>
      <c r="C41" s="292"/>
      <c r="D41" s="179"/>
      <c r="E41" s="180"/>
      <c r="F41" s="181"/>
      <c r="G41" s="183" t="str">
        <f t="shared" si="1"/>
        <v/>
      </c>
      <c r="H41" s="182" t="str">
        <f>IF(C41="","",IF(AND(COUNTIF(収支予算書!C41,"*①*"),$K$5=""),$G$8,
IF(COUNTIF(収支予算書!C41,"*①*"),'別紙　入場者数合計'!$E$12,
IF(COUNTIF(収支予算書!C41,"*②*"),'別紙　入場者数合計'!$J$12,
IF(COUNTIF(収支予算書!C41,"*③*"),'別紙　入場者数合計'!$E$20,
IF(COUNTIF(収支予算書!C41,"*④*"),'別紙　入場者数合計'!$J$20,
IF(COUNTIF(収支予算書!C41,"*⑤*"),'別紙　入場者数合計'!$E$28,
IF(COUNTIF(収支予算書!C41,"*⑥*"),'別紙　入場者数合計'!$J$28,
$G$8))))))))</f>
        <v/>
      </c>
      <c r="I41" s="183" t="str">
        <f t="shared" si="2"/>
        <v/>
      </c>
      <c r="J41" s="234" t="str">
        <f t="shared" si="3"/>
        <v/>
      </c>
      <c r="K41" s="74"/>
    </row>
    <row r="42" spans="1:17" x14ac:dyDescent="0.2">
      <c r="B42" s="293"/>
      <c r="C42" s="292"/>
      <c r="D42" s="179"/>
      <c r="E42" s="184"/>
      <c r="F42" s="181"/>
      <c r="G42" s="183" t="str">
        <f t="shared" si="1"/>
        <v/>
      </c>
      <c r="H42" s="182" t="str">
        <f>IF(C42="","",IF(AND(COUNTIF(収支予算書!C42,"*①*"),$K$5=""),$G$8,
IF(COUNTIF(収支予算書!C42,"*①*"),'別紙　入場者数合計'!$E$12,
IF(COUNTIF(収支予算書!C42,"*②*"),'別紙　入場者数合計'!$J$12,
IF(COUNTIF(収支予算書!C42,"*③*"),'別紙　入場者数合計'!$E$20,
IF(COUNTIF(収支予算書!C42,"*④*"),'別紙　入場者数合計'!$J$20,
IF(COUNTIF(収支予算書!C42,"*⑤*"),'別紙　入場者数合計'!$E$28,
IF(COUNTIF(収支予算書!C42,"*⑥*"),'別紙　入場者数合計'!$J$28,
$G$8))))))))</f>
        <v/>
      </c>
      <c r="I42" s="185" t="str">
        <f t="shared" si="2"/>
        <v/>
      </c>
      <c r="J42" s="234" t="str">
        <f t="shared" si="3"/>
        <v/>
      </c>
      <c r="K42" s="74"/>
    </row>
    <row r="43" spans="1:17" x14ac:dyDescent="0.2">
      <c r="B43" s="293"/>
      <c r="C43" s="292"/>
      <c r="D43" s="179"/>
      <c r="E43" s="180"/>
      <c r="F43" s="181"/>
      <c r="G43" s="183" t="str">
        <f t="shared" si="1"/>
        <v/>
      </c>
      <c r="H43" s="182" t="str">
        <f>IF(C43="","",IF(AND(COUNTIF(収支予算書!C43,"*①*"),$K$5=""),$G$8,
IF(COUNTIF(収支予算書!C43,"*①*"),'別紙　入場者数合計'!$E$12,
IF(COUNTIF(収支予算書!C43,"*②*"),'別紙　入場者数合計'!$J$12,
IF(COUNTIF(収支予算書!C43,"*③*"),'別紙　入場者数合計'!$E$20,
IF(COUNTIF(収支予算書!C43,"*④*"),'別紙　入場者数合計'!$J$20,
IF(COUNTIF(収支予算書!C43,"*⑤*"),'別紙　入場者数合計'!$E$28,
IF(COUNTIF(収支予算書!C43,"*⑥*"),'別紙　入場者数合計'!$J$28,
$G$8))))))))</f>
        <v/>
      </c>
      <c r="I43" s="183" t="str">
        <f t="shared" si="2"/>
        <v/>
      </c>
      <c r="J43" s="234" t="str">
        <f t="shared" ref="J43" si="4">IF(ISNUMBER(E43),PRODUCT(E43,F43,H43),"")</f>
        <v/>
      </c>
      <c r="K43" s="74"/>
    </row>
    <row r="44" spans="1:17" s="259" customFormat="1" ht="14.4" customHeight="1" x14ac:dyDescent="0.2">
      <c r="A44" s="253"/>
      <c r="B44" s="254"/>
      <c r="C44" s="255"/>
      <c r="D44" s="256"/>
      <c r="E44" s="256"/>
      <c r="F44" s="256"/>
      <c r="G44" s="320" t="s">
        <v>214</v>
      </c>
      <c r="H44" s="321">
        <f>SUM(F24:F43)</f>
        <v>0</v>
      </c>
      <c r="I44" s="257" t="str">
        <f>IF(H44="","","枚")</f>
        <v/>
      </c>
      <c r="J44" s="258">
        <f>SUM(J24:J43)</f>
        <v>0</v>
      </c>
      <c r="K44" s="74"/>
      <c r="M44" s="253"/>
      <c r="N44" s="253"/>
      <c r="O44" s="253"/>
      <c r="P44" s="253"/>
      <c r="Q44" s="253"/>
    </row>
    <row r="45" spans="1:17" s="259" customFormat="1" ht="6" customHeight="1" x14ac:dyDescent="0.2">
      <c r="A45" s="253"/>
      <c r="B45" s="260"/>
      <c r="C45" s="261"/>
      <c r="E45" s="71"/>
      <c r="F45" s="262"/>
      <c r="H45" s="262"/>
      <c r="I45" s="263"/>
      <c r="J45" s="71"/>
      <c r="K45" s="74"/>
      <c r="M45" s="253"/>
      <c r="N45" s="253"/>
      <c r="O45" s="253"/>
      <c r="P45" s="253"/>
      <c r="Q45" s="253"/>
    </row>
    <row r="46" spans="1:17" s="259" customFormat="1" ht="14.4" customHeight="1" x14ac:dyDescent="0.2">
      <c r="A46" s="253"/>
      <c r="B46" s="254"/>
      <c r="C46" s="264" t="s">
        <v>215</v>
      </c>
      <c r="D46" s="265" t="s">
        <v>216</v>
      </c>
      <c r="E46" s="266" t="s">
        <v>217</v>
      </c>
      <c r="F46" s="267" t="s">
        <v>218</v>
      </c>
      <c r="G46" s="267" t="s">
        <v>118</v>
      </c>
      <c r="H46" s="268" t="s">
        <v>219</v>
      </c>
      <c r="I46" s="269" t="s">
        <v>118</v>
      </c>
      <c r="J46" s="270" t="s">
        <v>120</v>
      </c>
      <c r="K46" s="74"/>
      <c r="M46" s="253"/>
      <c r="N46" s="253"/>
      <c r="O46" s="253"/>
      <c r="P46" s="253"/>
      <c r="Q46" s="253"/>
    </row>
    <row r="47" spans="1:17" s="259" customFormat="1" ht="14.4" customHeight="1" x14ac:dyDescent="0.2">
      <c r="A47" s="253"/>
      <c r="B47" s="254"/>
      <c r="C47" s="271"/>
      <c r="D47" s="272"/>
      <c r="E47" s="180"/>
      <c r="F47" s="273"/>
      <c r="G47" s="274" t="str">
        <f t="shared" ref="G47:G49" si="5">IF(F47="","","枚")</f>
        <v/>
      </c>
      <c r="H47" s="275"/>
      <c r="I47" s="276" t="str">
        <f t="shared" ref="I47:I49" si="6">IF(H47="","","回")</f>
        <v/>
      </c>
      <c r="J47" s="234" t="str">
        <f>IF(ISNUMBER(E47),PRODUCT(-E47,F47,H47),"")</f>
        <v/>
      </c>
      <c r="K47" s="74"/>
      <c r="M47" s="253"/>
      <c r="N47" s="253"/>
      <c r="O47" s="253"/>
      <c r="P47" s="253"/>
      <c r="Q47" s="253"/>
    </row>
    <row r="48" spans="1:17" s="259" customFormat="1" ht="14.4" customHeight="1" x14ac:dyDescent="0.2">
      <c r="A48" s="253"/>
      <c r="B48" s="254"/>
      <c r="C48" s="271"/>
      <c r="D48" s="272"/>
      <c r="E48" s="180"/>
      <c r="F48" s="273"/>
      <c r="G48" s="274" t="str">
        <f t="shared" si="5"/>
        <v/>
      </c>
      <c r="H48" s="275"/>
      <c r="I48" s="276" t="str">
        <f t="shared" si="6"/>
        <v/>
      </c>
      <c r="J48" s="234" t="str">
        <f>IF(ISNUMBER(E48),PRODUCT(-E48,F48,H48),"")</f>
        <v/>
      </c>
      <c r="K48" s="74"/>
      <c r="M48" s="253"/>
      <c r="N48" s="253"/>
      <c r="O48" s="253"/>
      <c r="P48" s="253"/>
      <c r="Q48" s="253"/>
    </row>
    <row r="49" spans="1:17" s="259" customFormat="1" ht="14.4" customHeight="1" x14ac:dyDescent="0.2">
      <c r="A49" s="253"/>
      <c r="B49" s="254"/>
      <c r="C49" s="277"/>
      <c r="D49" s="272"/>
      <c r="E49" s="180"/>
      <c r="F49" s="273"/>
      <c r="G49" s="274" t="str">
        <f t="shared" si="5"/>
        <v/>
      </c>
      <c r="H49" s="275"/>
      <c r="I49" s="276" t="str">
        <f t="shared" si="6"/>
        <v/>
      </c>
      <c r="J49" s="234" t="str">
        <f>IF(ISNUMBER(E49),PRODUCT(-E49,F49,H49),"")</f>
        <v/>
      </c>
      <c r="K49" s="74"/>
      <c r="M49" s="253"/>
      <c r="N49" s="253"/>
      <c r="O49" s="253"/>
      <c r="P49" s="253"/>
      <c r="Q49" s="253"/>
    </row>
    <row r="50" spans="1:17" s="253" customFormat="1" ht="14.4" customHeight="1" x14ac:dyDescent="0.2">
      <c r="B50" s="278"/>
      <c r="C50" s="279"/>
      <c r="D50" s="280"/>
      <c r="E50" s="281" t="s">
        <v>220</v>
      </c>
      <c r="F50" s="282">
        <f>IF(G9&gt;0,G9*G8,('別紙　入場者数合計'!E13*'別紙　入場者数合計'!E12)
+('別紙　入場者数合計'!J13*'別紙　入場者数合計'!J12)
+('別紙　入場者数合計'!E21*'別紙　入場者数合計'!E20)
+('別紙　入場者数合計'!J21*'別紙　入場者数合計'!J20)
+('別紙　入場者数合計'!E29*'別紙　入場者数合計'!E28)
+('別紙　入場者数合計'!J29*'別紙　入場者数合計'!J28))</f>
        <v>0</v>
      </c>
      <c r="G50" s="283" t="s">
        <v>149</v>
      </c>
      <c r="H50" s="284"/>
      <c r="I50" s="285" t="s">
        <v>221</v>
      </c>
      <c r="J50" s="286">
        <f>SUM(J47:J49)</f>
        <v>0</v>
      </c>
      <c r="K50" s="74"/>
      <c r="L50" s="259"/>
    </row>
    <row r="51" spans="1:17" s="259" customFormat="1" ht="6" customHeight="1" thickBot="1" x14ac:dyDescent="0.25">
      <c r="A51" s="253"/>
      <c r="B51" s="260"/>
      <c r="C51" s="261"/>
      <c r="E51" s="71"/>
      <c r="F51" s="262"/>
      <c r="H51" s="262"/>
      <c r="I51" s="263"/>
      <c r="J51" s="71"/>
      <c r="K51" s="74"/>
      <c r="M51" s="253"/>
      <c r="N51" s="253"/>
      <c r="O51" s="253"/>
      <c r="P51" s="253"/>
      <c r="Q51" s="253"/>
    </row>
    <row r="52" spans="1:17" s="253" customFormat="1" ht="22.35" customHeight="1" thickBot="1" x14ac:dyDescent="0.25">
      <c r="B52" s="287"/>
      <c r="C52" s="288"/>
      <c r="D52" s="289"/>
      <c r="E52" s="289"/>
      <c r="F52" s="289"/>
      <c r="G52" s="289"/>
      <c r="H52" s="289"/>
      <c r="I52" s="290" t="s">
        <v>222</v>
      </c>
      <c r="J52" s="291">
        <f>J44+J50</f>
        <v>0</v>
      </c>
      <c r="K52" s="74"/>
      <c r="L52" s="259"/>
    </row>
    <row r="53" spans="1:17" ht="6" customHeight="1" x14ac:dyDescent="0.2">
      <c r="C53" s="69"/>
      <c r="E53" s="71"/>
      <c r="J53" s="71"/>
      <c r="K53" s="74"/>
    </row>
    <row r="54" spans="1:17" ht="17.399999999999999" customHeight="1" x14ac:dyDescent="0.2">
      <c r="B54" s="744" t="s">
        <v>223</v>
      </c>
      <c r="C54" s="753"/>
      <c r="D54" s="754"/>
      <c r="E54" s="74"/>
      <c r="F54" s="70"/>
      <c r="G54" s="75"/>
      <c r="H54" s="75"/>
      <c r="I54" s="75"/>
      <c r="J54" s="75"/>
      <c r="K54" s="75"/>
      <c r="L54" s="75"/>
    </row>
    <row r="55" spans="1:17" s="253" customFormat="1" ht="14.4" customHeight="1" x14ac:dyDescent="0.2">
      <c r="B55" s="260"/>
      <c r="C55" s="294" t="s">
        <v>115</v>
      </c>
      <c r="D55" s="708" t="s">
        <v>160</v>
      </c>
      <c r="E55" s="725"/>
      <c r="F55" s="710" t="s">
        <v>191</v>
      </c>
      <c r="G55" s="711"/>
      <c r="H55" s="295" t="s">
        <v>224</v>
      </c>
      <c r="I55" s="296" t="s">
        <v>189</v>
      </c>
      <c r="J55" s="124" t="s">
        <v>120</v>
      </c>
      <c r="K55" s="79"/>
      <c r="L55" s="259"/>
    </row>
    <row r="56" spans="1:17" s="253" customFormat="1" ht="14.4" customHeight="1" x14ac:dyDescent="0.2">
      <c r="B56" s="260"/>
      <c r="C56" s="712" t="s">
        <v>225</v>
      </c>
      <c r="D56" s="707"/>
      <c r="E56" s="707"/>
      <c r="F56" s="705"/>
      <c r="G56" s="705"/>
      <c r="H56" s="297"/>
      <c r="I56" s="276" t="str">
        <f>IF(H56="","","人")</f>
        <v/>
      </c>
      <c r="J56" s="234">
        <f>PRODUCT(F56,H56)</f>
        <v>0</v>
      </c>
      <c r="K56" s="74"/>
      <c r="L56" s="259"/>
    </row>
    <row r="57" spans="1:17" s="259" customFormat="1" ht="14.4" customHeight="1" x14ac:dyDescent="0.2">
      <c r="A57" s="253"/>
      <c r="B57" s="260"/>
      <c r="C57" s="713"/>
      <c r="D57" s="707"/>
      <c r="E57" s="707"/>
      <c r="F57" s="705"/>
      <c r="G57" s="705"/>
      <c r="H57" s="297"/>
      <c r="I57" s="276" t="str">
        <f t="shared" ref="I57:I58" si="7">IF(H57="","","人")</f>
        <v/>
      </c>
      <c r="J57" s="234">
        <f t="shared" ref="J57:J58" si="8">PRODUCT(F57,H57)</f>
        <v>0</v>
      </c>
      <c r="K57" s="74"/>
      <c r="M57" s="253"/>
      <c r="N57" s="253"/>
      <c r="O57" s="253"/>
      <c r="P57" s="253"/>
      <c r="Q57" s="253"/>
    </row>
    <row r="58" spans="1:17" s="259" customFormat="1" ht="14.4" customHeight="1" x14ac:dyDescent="0.2">
      <c r="A58" s="253"/>
      <c r="B58" s="260"/>
      <c r="C58" s="713"/>
      <c r="D58" s="696"/>
      <c r="E58" s="696"/>
      <c r="F58" s="689"/>
      <c r="G58" s="689"/>
      <c r="H58" s="298"/>
      <c r="I58" s="276" t="str">
        <f t="shared" si="7"/>
        <v/>
      </c>
      <c r="J58" s="236">
        <f t="shared" si="8"/>
        <v>0</v>
      </c>
      <c r="K58" s="74"/>
      <c r="M58" s="253"/>
      <c r="N58" s="253"/>
      <c r="O58" s="253"/>
      <c r="P58" s="253"/>
      <c r="Q58" s="253"/>
    </row>
    <row r="59" spans="1:17" s="259" customFormat="1" ht="14.4" customHeight="1" x14ac:dyDescent="0.2">
      <c r="A59" s="253"/>
      <c r="B59" s="260"/>
      <c r="C59" s="691"/>
      <c r="D59" s="289"/>
      <c r="E59" s="289"/>
      <c r="F59" s="289"/>
      <c r="G59" s="289"/>
      <c r="H59" s="289"/>
      <c r="I59" s="299" t="s">
        <v>192</v>
      </c>
      <c r="J59" s="237">
        <f>SUM(J56:J58)</f>
        <v>0</v>
      </c>
      <c r="K59" s="74"/>
      <c r="M59" s="253"/>
      <c r="N59" s="253"/>
      <c r="O59" s="253"/>
      <c r="P59" s="253"/>
      <c r="Q59" s="253"/>
    </row>
    <row r="60" spans="1:17" s="259" customFormat="1" ht="6" customHeight="1" x14ac:dyDescent="0.2">
      <c r="A60" s="253"/>
      <c r="B60" s="260"/>
      <c r="C60" s="261"/>
      <c r="E60" s="71"/>
      <c r="F60" s="262"/>
      <c r="H60" s="262"/>
      <c r="I60" s="263"/>
      <c r="J60" s="71"/>
      <c r="K60" s="74"/>
      <c r="M60" s="253"/>
      <c r="N60" s="253"/>
      <c r="O60" s="253"/>
      <c r="P60" s="253"/>
      <c r="Q60" s="253"/>
    </row>
    <row r="61" spans="1:17" s="253" customFormat="1" ht="14.4" customHeight="1" x14ac:dyDescent="0.2">
      <c r="B61" s="260"/>
      <c r="C61" s="294" t="s">
        <v>115</v>
      </c>
      <c r="D61" s="708" t="s">
        <v>226</v>
      </c>
      <c r="E61" s="725"/>
      <c r="F61" s="709"/>
      <c r="G61" s="708" t="s">
        <v>161</v>
      </c>
      <c r="H61" s="725"/>
      <c r="I61" s="726"/>
      <c r="J61" s="124" t="s">
        <v>120</v>
      </c>
      <c r="K61" s="79"/>
      <c r="L61" s="259"/>
    </row>
    <row r="62" spans="1:17" s="253" customFormat="1" ht="14.4" customHeight="1" x14ac:dyDescent="0.2">
      <c r="B62" s="260"/>
      <c r="C62" s="712" t="s">
        <v>227</v>
      </c>
      <c r="D62" s="707"/>
      <c r="E62" s="707"/>
      <c r="F62" s="717"/>
      <c r="G62" s="718"/>
      <c r="H62" s="719"/>
      <c r="I62" s="720"/>
      <c r="J62" s="234">
        <f>G62</f>
        <v>0</v>
      </c>
      <c r="K62" s="74"/>
      <c r="L62" s="259"/>
    </row>
    <row r="63" spans="1:17" s="259" customFormat="1" ht="14.4" customHeight="1" x14ac:dyDescent="0.2">
      <c r="A63" s="253"/>
      <c r="B63" s="260"/>
      <c r="C63" s="713"/>
      <c r="D63" s="707"/>
      <c r="E63" s="707"/>
      <c r="F63" s="717"/>
      <c r="G63" s="718"/>
      <c r="H63" s="719"/>
      <c r="I63" s="720"/>
      <c r="J63" s="234">
        <f t="shared" ref="J63:J65" si="9">G63</f>
        <v>0</v>
      </c>
      <c r="K63" s="74"/>
      <c r="M63" s="253"/>
      <c r="N63" s="253"/>
      <c r="O63" s="253"/>
      <c r="P63" s="253"/>
      <c r="Q63" s="253"/>
    </row>
    <row r="64" spans="1:17" s="259" customFormat="1" ht="14.4" customHeight="1" x14ac:dyDescent="0.2">
      <c r="A64" s="253"/>
      <c r="B64" s="260"/>
      <c r="C64" s="713"/>
      <c r="D64" s="707"/>
      <c r="E64" s="707"/>
      <c r="F64" s="717"/>
      <c r="G64" s="718"/>
      <c r="H64" s="719"/>
      <c r="I64" s="720"/>
      <c r="J64" s="234">
        <f t="shared" si="9"/>
        <v>0</v>
      </c>
      <c r="K64" s="74"/>
      <c r="M64" s="253"/>
      <c r="N64" s="253"/>
      <c r="O64" s="253"/>
      <c r="P64" s="253"/>
      <c r="Q64" s="253"/>
    </row>
    <row r="65" spans="1:17" s="259" customFormat="1" ht="14.4" customHeight="1" x14ac:dyDescent="0.2">
      <c r="A65" s="253"/>
      <c r="B65" s="260"/>
      <c r="C65" s="713"/>
      <c r="D65" s="696"/>
      <c r="E65" s="696"/>
      <c r="F65" s="721"/>
      <c r="G65" s="722"/>
      <c r="H65" s="723"/>
      <c r="I65" s="724"/>
      <c r="J65" s="236">
        <f t="shared" si="9"/>
        <v>0</v>
      </c>
      <c r="K65" s="74"/>
      <c r="M65" s="253"/>
      <c r="N65" s="253"/>
      <c r="O65" s="253"/>
      <c r="P65" s="253"/>
      <c r="Q65" s="253"/>
    </row>
    <row r="66" spans="1:17" s="259" customFormat="1" ht="14.4" customHeight="1" x14ac:dyDescent="0.2">
      <c r="A66" s="253"/>
      <c r="B66" s="260"/>
      <c r="C66" s="691"/>
      <c r="D66" s="289"/>
      <c r="E66" s="289"/>
      <c r="F66" s="289"/>
      <c r="G66" s="289"/>
      <c r="H66" s="289"/>
      <c r="I66" s="299" t="s">
        <v>192</v>
      </c>
      <c r="J66" s="237">
        <f>SUM(J62:J65)</f>
        <v>0</v>
      </c>
      <c r="K66" s="74"/>
      <c r="M66" s="253"/>
      <c r="N66" s="253"/>
      <c r="O66" s="253"/>
      <c r="P66" s="253"/>
      <c r="Q66" s="253"/>
    </row>
    <row r="67" spans="1:17" s="259" customFormat="1" ht="6" customHeight="1" x14ac:dyDescent="0.2">
      <c r="A67" s="253"/>
      <c r="B67" s="260"/>
      <c r="C67" s="261"/>
      <c r="E67" s="71"/>
      <c r="F67" s="262"/>
      <c r="H67" s="262"/>
      <c r="I67" s="263"/>
      <c r="J67" s="71"/>
      <c r="K67" s="74"/>
      <c r="M67" s="253"/>
      <c r="N67" s="253"/>
      <c r="O67" s="253"/>
      <c r="P67" s="253"/>
      <c r="Q67" s="253"/>
    </row>
    <row r="68" spans="1:17" s="253" customFormat="1" ht="14.4" customHeight="1" x14ac:dyDescent="0.2">
      <c r="B68" s="260"/>
      <c r="C68" s="294" t="s">
        <v>115</v>
      </c>
      <c r="D68" s="708" t="s">
        <v>200</v>
      </c>
      <c r="E68" s="708"/>
      <c r="F68" s="708"/>
      <c r="G68" s="708" t="s">
        <v>161</v>
      </c>
      <c r="H68" s="708"/>
      <c r="I68" s="708"/>
      <c r="J68" s="124" t="s">
        <v>120</v>
      </c>
      <c r="K68" s="79"/>
      <c r="L68" s="259"/>
    </row>
    <row r="69" spans="1:17" s="253" customFormat="1" ht="14.4" customHeight="1" x14ac:dyDescent="0.2">
      <c r="B69" s="260"/>
      <c r="C69" s="714" t="s">
        <v>228</v>
      </c>
      <c r="D69" s="707"/>
      <c r="E69" s="707"/>
      <c r="F69" s="717"/>
      <c r="G69" s="718"/>
      <c r="H69" s="719"/>
      <c r="I69" s="720"/>
      <c r="J69" s="234">
        <f>G69</f>
        <v>0</v>
      </c>
      <c r="K69" s="74"/>
      <c r="L69" s="259"/>
    </row>
    <row r="70" spans="1:17" s="259" customFormat="1" ht="14.4" customHeight="1" x14ac:dyDescent="0.2">
      <c r="A70" s="253"/>
      <c r="B70" s="260"/>
      <c r="C70" s="715"/>
      <c r="D70" s="707"/>
      <c r="E70" s="707"/>
      <c r="F70" s="717"/>
      <c r="G70" s="718"/>
      <c r="H70" s="719"/>
      <c r="I70" s="720"/>
      <c r="J70" s="234">
        <f t="shared" ref="J70:J72" si="10">G70</f>
        <v>0</v>
      </c>
      <c r="K70" s="74"/>
      <c r="M70" s="253"/>
      <c r="N70" s="253"/>
      <c r="O70" s="253"/>
      <c r="P70" s="253"/>
      <c r="Q70" s="253"/>
    </row>
    <row r="71" spans="1:17" s="259" customFormat="1" ht="14.4" customHeight="1" x14ac:dyDescent="0.2">
      <c r="A71" s="253"/>
      <c r="B71" s="260"/>
      <c r="C71" s="715"/>
      <c r="D71" s="707"/>
      <c r="E71" s="707"/>
      <c r="F71" s="717"/>
      <c r="G71" s="718"/>
      <c r="H71" s="719"/>
      <c r="I71" s="720"/>
      <c r="J71" s="234">
        <f t="shared" si="10"/>
        <v>0</v>
      </c>
      <c r="K71" s="74"/>
      <c r="M71" s="253"/>
      <c r="N71" s="253"/>
      <c r="O71" s="253"/>
      <c r="P71" s="253"/>
      <c r="Q71" s="253"/>
    </row>
    <row r="72" spans="1:17" s="259" customFormat="1" ht="14.4" customHeight="1" x14ac:dyDescent="0.2">
      <c r="A72" s="253"/>
      <c r="B72" s="260"/>
      <c r="C72" s="715"/>
      <c r="D72" s="696"/>
      <c r="E72" s="696"/>
      <c r="F72" s="721"/>
      <c r="G72" s="722"/>
      <c r="H72" s="723"/>
      <c r="I72" s="724"/>
      <c r="J72" s="236">
        <f t="shared" si="10"/>
        <v>0</v>
      </c>
      <c r="K72" s="74"/>
      <c r="M72" s="253"/>
      <c r="N72" s="253"/>
      <c r="O72" s="253"/>
      <c r="P72" s="253"/>
      <c r="Q72" s="253"/>
    </row>
    <row r="73" spans="1:17" s="259" customFormat="1" ht="14.4" customHeight="1" x14ac:dyDescent="0.2">
      <c r="A73" s="253"/>
      <c r="B73" s="260"/>
      <c r="C73" s="716"/>
      <c r="D73" s="289"/>
      <c r="E73" s="289"/>
      <c r="F73" s="289"/>
      <c r="G73" s="289"/>
      <c r="H73" s="289"/>
      <c r="I73" s="299" t="s">
        <v>192</v>
      </c>
      <c r="J73" s="237">
        <f>SUM(J69:J72)</f>
        <v>0</v>
      </c>
      <c r="K73" s="74"/>
      <c r="M73" s="253"/>
      <c r="N73" s="253"/>
      <c r="O73" s="253"/>
      <c r="P73" s="253"/>
      <c r="Q73" s="253"/>
    </row>
    <row r="74" spans="1:17" s="259" customFormat="1" ht="6" customHeight="1" x14ac:dyDescent="0.2">
      <c r="A74" s="253"/>
      <c r="B74" s="260"/>
      <c r="C74" s="261"/>
      <c r="E74" s="71"/>
      <c r="F74" s="262"/>
      <c r="H74" s="262"/>
      <c r="I74" s="263"/>
      <c r="J74" s="71"/>
      <c r="K74" s="74"/>
      <c r="M74" s="253"/>
      <c r="N74" s="253"/>
      <c r="O74" s="253"/>
      <c r="P74" s="253"/>
      <c r="Q74" s="253"/>
    </row>
    <row r="75" spans="1:17" s="253" customFormat="1" ht="14.4" customHeight="1" x14ac:dyDescent="0.2">
      <c r="B75" s="260"/>
      <c r="C75" s="294" t="s">
        <v>115</v>
      </c>
      <c r="D75" s="708" t="s">
        <v>160</v>
      </c>
      <c r="E75" s="709"/>
      <c r="F75" s="710" t="s">
        <v>191</v>
      </c>
      <c r="G75" s="711"/>
      <c r="H75" s="295" t="s">
        <v>224</v>
      </c>
      <c r="I75" s="296" t="s">
        <v>189</v>
      </c>
      <c r="J75" s="124" t="s">
        <v>120</v>
      </c>
      <c r="K75" s="79"/>
      <c r="L75" s="259"/>
    </row>
    <row r="76" spans="1:17" s="253" customFormat="1" ht="14.4" customHeight="1" x14ac:dyDescent="0.2">
      <c r="B76" s="260"/>
      <c r="C76" s="712" t="s">
        <v>229</v>
      </c>
      <c r="D76" s="706"/>
      <c r="E76" s="707"/>
      <c r="F76" s="705"/>
      <c r="G76" s="705"/>
      <c r="H76" s="297"/>
      <c r="I76" s="300"/>
      <c r="J76" s="234">
        <f t="shared" ref="J76:J91" si="11">PRODUCT(F76,H76)</f>
        <v>0</v>
      </c>
      <c r="K76" s="74"/>
      <c r="L76" s="259"/>
    </row>
    <row r="77" spans="1:17" s="253" customFormat="1" ht="14.4" customHeight="1" x14ac:dyDescent="0.2">
      <c r="B77" s="260"/>
      <c r="C77" s="713"/>
      <c r="D77" s="706"/>
      <c r="E77" s="707"/>
      <c r="F77" s="705"/>
      <c r="G77" s="705"/>
      <c r="H77" s="297"/>
      <c r="I77" s="300"/>
      <c r="J77" s="234">
        <f t="shared" si="11"/>
        <v>0</v>
      </c>
      <c r="K77" s="74"/>
      <c r="L77" s="259"/>
    </row>
    <row r="78" spans="1:17" s="253" customFormat="1" ht="14.4" customHeight="1" x14ac:dyDescent="0.2">
      <c r="B78" s="260"/>
      <c r="C78" s="713"/>
      <c r="D78" s="706"/>
      <c r="E78" s="707"/>
      <c r="F78" s="705"/>
      <c r="G78" s="705"/>
      <c r="H78" s="297"/>
      <c r="I78" s="300"/>
      <c r="J78" s="234">
        <f t="shared" si="11"/>
        <v>0</v>
      </c>
      <c r="K78" s="74"/>
      <c r="L78" s="259"/>
    </row>
    <row r="79" spans="1:17" s="253" customFormat="1" ht="14.4" customHeight="1" x14ac:dyDescent="0.2">
      <c r="B79" s="260"/>
      <c r="C79" s="713"/>
      <c r="D79" s="706"/>
      <c r="E79" s="707"/>
      <c r="F79" s="705"/>
      <c r="G79" s="705"/>
      <c r="H79" s="297"/>
      <c r="I79" s="300"/>
      <c r="J79" s="234">
        <f t="shared" si="11"/>
        <v>0</v>
      </c>
      <c r="K79" s="74"/>
      <c r="L79" s="259"/>
    </row>
    <row r="80" spans="1:17" s="253" customFormat="1" ht="14.4" customHeight="1" x14ac:dyDescent="0.2">
      <c r="B80" s="260"/>
      <c r="C80" s="713"/>
      <c r="D80" s="706"/>
      <c r="E80" s="707"/>
      <c r="F80" s="705"/>
      <c r="G80" s="705"/>
      <c r="H80" s="297"/>
      <c r="I80" s="300"/>
      <c r="J80" s="234">
        <f t="shared" si="11"/>
        <v>0</v>
      </c>
      <c r="K80" s="74"/>
      <c r="L80" s="259"/>
    </row>
    <row r="81" spans="1:17" s="253" customFormat="1" ht="14.4" customHeight="1" x14ac:dyDescent="0.2">
      <c r="B81" s="260"/>
      <c r="C81" s="713"/>
      <c r="D81" s="706"/>
      <c r="E81" s="707"/>
      <c r="F81" s="705"/>
      <c r="G81" s="705"/>
      <c r="H81" s="297"/>
      <c r="I81" s="300"/>
      <c r="J81" s="234">
        <f t="shared" si="11"/>
        <v>0</v>
      </c>
      <c r="K81" s="74"/>
      <c r="L81" s="259"/>
    </row>
    <row r="82" spans="1:17" s="253" customFormat="1" ht="14.4" hidden="1" customHeight="1" x14ac:dyDescent="0.2">
      <c r="B82" s="260"/>
      <c r="C82" s="713"/>
      <c r="D82" s="706"/>
      <c r="E82" s="707"/>
      <c r="F82" s="705"/>
      <c r="G82" s="705"/>
      <c r="H82" s="297"/>
      <c r="I82" s="300"/>
      <c r="J82" s="234">
        <f t="shared" si="11"/>
        <v>0</v>
      </c>
      <c r="K82" s="74"/>
      <c r="L82" s="259"/>
    </row>
    <row r="83" spans="1:17" s="253" customFormat="1" ht="14.4" hidden="1" customHeight="1" x14ac:dyDescent="0.2">
      <c r="B83" s="260"/>
      <c r="C83" s="713"/>
      <c r="D83" s="706"/>
      <c r="E83" s="707"/>
      <c r="F83" s="705"/>
      <c r="G83" s="705"/>
      <c r="H83" s="297"/>
      <c r="I83" s="300"/>
      <c r="J83" s="234">
        <f t="shared" si="11"/>
        <v>0</v>
      </c>
      <c r="K83" s="74"/>
      <c r="L83" s="259"/>
    </row>
    <row r="84" spans="1:17" s="253" customFormat="1" ht="14.4" hidden="1" customHeight="1" x14ac:dyDescent="0.2">
      <c r="B84" s="260"/>
      <c r="C84" s="713"/>
      <c r="D84" s="706"/>
      <c r="E84" s="707"/>
      <c r="F84" s="705"/>
      <c r="G84" s="705"/>
      <c r="H84" s="297"/>
      <c r="I84" s="300"/>
      <c r="J84" s="234">
        <f t="shared" si="11"/>
        <v>0</v>
      </c>
      <c r="K84" s="74"/>
      <c r="L84" s="259"/>
    </row>
    <row r="85" spans="1:17" s="253" customFormat="1" ht="14.4" hidden="1" customHeight="1" x14ac:dyDescent="0.2">
      <c r="B85" s="260"/>
      <c r="C85" s="713"/>
      <c r="D85" s="706"/>
      <c r="E85" s="707"/>
      <c r="F85" s="705"/>
      <c r="G85" s="705"/>
      <c r="H85" s="297"/>
      <c r="I85" s="300"/>
      <c r="J85" s="234">
        <f t="shared" si="11"/>
        <v>0</v>
      </c>
      <c r="K85" s="74"/>
      <c r="L85" s="259"/>
    </row>
    <row r="86" spans="1:17" s="253" customFormat="1" ht="14.4" hidden="1" customHeight="1" x14ac:dyDescent="0.2">
      <c r="B86" s="260"/>
      <c r="C86" s="691"/>
      <c r="D86" s="695"/>
      <c r="E86" s="696"/>
      <c r="F86" s="689"/>
      <c r="G86" s="689"/>
      <c r="H86" s="298"/>
      <c r="I86" s="301"/>
      <c r="J86" s="236">
        <f t="shared" si="11"/>
        <v>0</v>
      </c>
      <c r="K86" s="74"/>
      <c r="L86" s="259"/>
    </row>
    <row r="87" spans="1:17" s="253" customFormat="1" ht="14.4" customHeight="1" x14ac:dyDescent="0.2">
      <c r="B87" s="260"/>
      <c r="C87" s="690" t="s">
        <v>230</v>
      </c>
      <c r="D87" s="692"/>
      <c r="E87" s="693"/>
      <c r="F87" s="694"/>
      <c r="G87" s="694"/>
      <c r="H87" s="302"/>
      <c r="I87" s="303"/>
      <c r="J87" s="304">
        <f t="shared" si="11"/>
        <v>0</v>
      </c>
      <c r="K87" s="74"/>
      <c r="L87" s="259"/>
    </row>
    <row r="88" spans="1:17" s="259" customFormat="1" ht="14.4" customHeight="1" x14ac:dyDescent="0.2">
      <c r="A88" s="253"/>
      <c r="B88" s="260"/>
      <c r="C88" s="691"/>
      <c r="D88" s="695"/>
      <c r="E88" s="696"/>
      <c r="F88" s="689"/>
      <c r="G88" s="689"/>
      <c r="H88" s="298"/>
      <c r="I88" s="301"/>
      <c r="J88" s="236">
        <f t="shared" si="11"/>
        <v>0</v>
      </c>
      <c r="K88" s="74"/>
      <c r="M88" s="253"/>
      <c r="N88" s="253"/>
      <c r="O88" s="253"/>
      <c r="P88" s="253"/>
      <c r="Q88" s="253"/>
    </row>
    <row r="89" spans="1:17" s="259" customFormat="1" ht="14.4" customHeight="1" x14ac:dyDescent="0.2">
      <c r="A89" s="253"/>
      <c r="B89" s="260"/>
      <c r="C89" s="690" t="s">
        <v>231</v>
      </c>
      <c r="D89" s="692"/>
      <c r="E89" s="693"/>
      <c r="F89" s="694"/>
      <c r="G89" s="694"/>
      <c r="H89" s="302"/>
      <c r="I89" s="303"/>
      <c r="J89" s="304">
        <f t="shared" si="11"/>
        <v>0</v>
      </c>
      <c r="K89" s="74"/>
      <c r="M89" s="253"/>
      <c r="N89" s="253"/>
      <c r="O89" s="253"/>
      <c r="P89" s="253"/>
      <c r="Q89" s="253"/>
    </row>
    <row r="90" spans="1:17" s="259" customFormat="1" ht="14.4" customHeight="1" x14ac:dyDescent="0.2">
      <c r="A90" s="253"/>
      <c r="B90" s="260"/>
      <c r="C90" s="691"/>
      <c r="D90" s="695"/>
      <c r="E90" s="696"/>
      <c r="F90" s="689"/>
      <c r="G90" s="689"/>
      <c r="H90" s="298"/>
      <c r="I90" s="301"/>
      <c r="J90" s="236">
        <f t="shared" si="11"/>
        <v>0</v>
      </c>
      <c r="K90" s="74"/>
      <c r="M90" s="253"/>
      <c r="N90" s="253"/>
      <c r="O90" s="253"/>
      <c r="P90" s="253"/>
      <c r="Q90" s="253"/>
    </row>
    <row r="91" spans="1:17" s="259" customFormat="1" ht="14.4" customHeight="1" x14ac:dyDescent="0.2">
      <c r="A91" s="253"/>
      <c r="B91" s="260"/>
      <c r="C91" s="305" t="s">
        <v>232</v>
      </c>
      <c r="D91" s="697"/>
      <c r="E91" s="698"/>
      <c r="F91" s="699"/>
      <c r="G91" s="699"/>
      <c r="H91" s="306"/>
      <c r="I91" s="307"/>
      <c r="J91" s="308">
        <f t="shared" si="11"/>
        <v>0</v>
      </c>
      <c r="K91" s="74"/>
      <c r="M91" s="253"/>
      <c r="N91" s="253"/>
      <c r="O91" s="253"/>
      <c r="P91" s="253"/>
      <c r="Q91" s="253"/>
    </row>
    <row r="92" spans="1:17" s="259" customFormat="1" ht="14.4" customHeight="1" x14ac:dyDescent="0.2">
      <c r="A92" s="253"/>
      <c r="B92" s="260"/>
      <c r="C92" s="289"/>
      <c r="D92" s="289"/>
      <c r="E92" s="289"/>
      <c r="F92" s="289"/>
      <c r="G92" s="289"/>
      <c r="H92" s="289"/>
      <c r="I92" s="299" t="s">
        <v>192</v>
      </c>
      <c r="J92" s="235">
        <f>SUM(J76:J91)</f>
        <v>0</v>
      </c>
      <c r="K92" s="74"/>
      <c r="M92" s="253"/>
      <c r="N92" s="253"/>
      <c r="O92" s="253"/>
      <c r="P92" s="253"/>
      <c r="Q92" s="253"/>
    </row>
    <row r="93" spans="1:17" s="259" customFormat="1" ht="6" customHeight="1" thickBot="1" x14ac:dyDescent="0.25">
      <c r="A93" s="253"/>
      <c r="B93" s="260"/>
      <c r="C93" s="261"/>
      <c r="E93" s="71"/>
      <c r="F93" s="262"/>
      <c r="H93" s="262"/>
      <c r="I93" s="263"/>
      <c r="J93" s="71"/>
      <c r="K93" s="74"/>
      <c r="M93" s="253"/>
      <c r="N93" s="253"/>
      <c r="O93" s="253"/>
      <c r="P93" s="253"/>
      <c r="Q93" s="253"/>
    </row>
    <row r="94" spans="1:17" s="259" customFormat="1" ht="21.6" customHeight="1" thickBot="1" x14ac:dyDescent="0.25">
      <c r="A94" s="253"/>
      <c r="B94" s="309"/>
      <c r="C94" s="310"/>
      <c r="D94" s="289"/>
      <c r="E94" s="289"/>
      <c r="F94" s="289"/>
      <c r="G94" s="289"/>
      <c r="H94" s="289"/>
      <c r="I94" s="290" t="s">
        <v>233</v>
      </c>
      <c r="J94" s="291">
        <f>J59+J66+J73+J92</f>
        <v>0</v>
      </c>
      <c r="K94" s="74"/>
      <c r="M94" s="253"/>
      <c r="N94" s="253"/>
      <c r="O94" s="253"/>
      <c r="P94" s="253"/>
      <c r="Q94" s="253"/>
    </row>
    <row r="95" spans="1:17" s="259" customFormat="1" ht="6" customHeight="1" thickBot="1" x14ac:dyDescent="0.25">
      <c r="A95" s="253"/>
      <c r="B95" s="253"/>
      <c r="C95" s="261"/>
      <c r="E95" s="71"/>
      <c r="F95" s="262"/>
      <c r="H95" s="262"/>
      <c r="I95" s="263"/>
      <c r="J95" s="71"/>
      <c r="K95" s="74"/>
      <c r="M95" s="253"/>
      <c r="N95" s="253"/>
      <c r="O95" s="253"/>
      <c r="P95" s="253"/>
      <c r="Q95" s="253"/>
    </row>
    <row r="96" spans="1:17" ht="35.1" customHeight="1" thickBot="1" x14ac:dyDescent="0.25">
      <c r="B96" s="700" t="s">
        <v>195</v>
      </c>
      <c r="C96" s="701"/>
      <c r="D96" s="701"/>
      <c r="E96" s="701"/>
      <c r="F96" s="701"/>
      <c r="G96" s="701"/>
      <c r="H96" s="701"/>
      <c r="I96" s="702"/>
      <c r="J96" s="42"/>
      <c r="K96" s="74"/>
    </row>
    <row r="97" spans="1:17" s="259" customFormat="1" ht="6" customHeight="1" x14ac:dyDescent="0.2">
      <c r="A97" s="253"/>
      <c r="B97" s="253"/>
      <c r="E97" s="262"/>
      <c r="F97" s="262"/>
      <c r="H97" s="262"/>
      <c r="I97" s="263"/>
      <c r="J97" s="262"/>
      <c r="K97" s="311"/>
      <c r="M97" s="253"/>
      <c r="N97" s="253"/>
      <c r="O97" s="253"/>
      <c r="P97" s="253"/>
      <c r="Q97" s="253"/>
    </row>
    <row r="98" spans="1:17" ht="18" customHeight="1" x14ac:dyDescent="0.2">
      <c r="B98" s="680" t="s">
        <v>128</v>
      </c>
      <c r="C98" s="681"/>
      <c r="D98" s="682"/>
      <c r="E98" s="74"/>
      <c r="F98" s="70"/>
      <c r="G98" s="75"/>
      <c r="H98" s="75"/>
      <c r="I98" s="75"/>
      <c r="J98" s="75"/>
      <c r="K98" s="74"/>
    </row>
    <row r="99" spans="1:17" x14ac:dyDescent="0.2">
      <c r="B99" s="260"/>
      <c r="C99" s="137" t="s">
        <v>115</v>
      </c>
      <c r="D99" s="703" t="s">
        <v>160</v>
      </c>
      <c r="E99" s="703"/>
      <c r="F99" s="703"/>
      <c r="G99" s="703" t="s">
        <v>161</v>
      </c>
      <c r="H99" s="703"/>
      <c r="I99" s="704"/>
      <c r="J99" s="124" t="s">
        <v>120</v>
      </c>
      <c r="K99" s="79"/>
    </row>
    <row r="100" spans="1:17" hidden="1" x14ac:dyDescent="0.2">
      <c r="B100" s="260"/>
      <c r="C100" s="151" t="s">
        <v>129</v>
      </c>
      <c r="D100" s="83" t="s">
        <v>121</v>
      </c>
      <c r="E100" s="84" t="s">
        <v>122</v>
      </c>
      <c r="F100" s="85" t="s">
        <v>123</v>
      </c>
      <c r="G100" s="86" t="s">
        <v>124</v>
      </c>
      <c r="H100" s="85" t="s">
        <v>125</v>
      </c>
      <c r="I100" s="87" t="s">
        <v>126</v>
      </c>
      <c r="J100" s="152" t="s">
        <v>127</v>
      </c>
      <c r="K100" s="88"/>
    </row>
    <row r="101" spans="1:17" x14ac:dyDescent="0.2">
      <c r="B101" s="260"/>
      <c r="C101" s="153"/>
      <c r="D101" s="672"/>
      <c r="E101" s="673"/>
      <c r="F101" s="674"/>
      <c r="G101" s="684"/>
      <c r="H101" s="685"/>
      <c r="I101" s="686"/>
      <c r="J101" s="238">
        <f t="shared" ref="J101:J104" si="12">G101</f>
        <v>0</v>
      </c>
      <c r="K101" s="74"/>
    </row>
    <row r="102" spans="1:17" x14ac:dyDescent="0.2">
      <c r="B102" s="260"/>
      <c r="C102" s="89"/>
      <c r="D102" s="672"/>
      <c r="E102" s="673"/>
      <c r="F102" s="674"/>
      <c r="G102" s="684"/>
      <c r="H102" s="685"/>
      <c r="I102" s="686"/>
      <c r="J102" s="239">
        <f t="shared" si="12"/>
        <v>0</v>
      </c>
      <c r="K102" s="74"/>
    </row>
    <row r="103" spans="1:17" x14ac:dyDescent="0.2">
      <c r="B103" s="260"/>
      <c r="C103" s="89"/>
      <c r="D103" s="672"/>
      <c r="E103" s="673"/>
      <c r="F103" s="674"/>
      <c r="G103" s="684"/>
      <c r="H103" s="685"/>
      <c r="I103" s="686"/>
      <c r="J103" s="239">
        <f t="shared" si="12"/>
        <v>0</v>
      </c>
      <c r="K103" s="74"/>
    </row>
    <row r="104" spans="1:17" x14ac:dyDescent="0.2">
      <c r="B104" s="260"/>
      <c r="C104" s="90"/>
      <c r="D104" s="672"/>
      <c r="E104" s="673"/>
      <c r="F104" s="674"/>
      <c r="G104" s="675"/>
      <c r="H104" s="676"/>
      <c r="I104" s="677"/>
      <c r="J104" s="240">
        <f t="shared" si="12"/>
        <v>0</v>
      </c>
      <c r="K104" s="74"/>
    </row>
    <row r="105" spans="1:17" x14ac:dyDescent="0.2">
      <c r="B105" s="309"/>
      <c r="C105" s="678" t="s">
        <v>114</v>
      </c>
      <c r="D105" s="679"/>
      <c r="E105" s="679"/>
      <c r="F105" s="679"/>
      <c r="G105" s="679"/>
      <c r="H105" s="679"/>
      <c r="I105" s="679"/>
      <c r="J105" s="237">
        <f>SUM(J101:J104)</f>
        <v>0</v>
      </c>
      <c r="K105" s="74"/>
    </row>
    <row r="106" spans="1:17" ht="6" customHeight="1" thickBot="1" x14ac:dyDescent="0.25">
      <c r="E106" s="72"/>
      <c r="J106" s="72"/>
      <c r="K106" s="81"/>
    </row>
    <row r="107" spans="1:17" s="253" customFormat="1" ht="22.35" customHeight="1" thickBot="1" x14ac:dyDescent="0.25">
      <c r="B107" s="312" t="s">
        <v>130</v>
      </c>
      <c r="C107" s="313"/>
      <c r="D107" s="313"/>
      <c r="E107" s="91"/>
      <c r="F107" s="314"/>
      <c r="G107" s="313"/>
      <c r="H107" s="314"/>
      <c r="I107" s="315"/>
      <c r="J107" s="241">
        <f>J52+J94+J96+J105</f>
        <v>0</v>
      </c>
      <c r="K107" s="92"/>
      <c r="L107" s="259"/>
    </row>
    <row r="108" spans="1:17" x14ac:dyDescent="0.2">
      <c r="K108" s="61"/>
    </row>
    <row r="109" spans="1:17" ht="6" customHeight="1" x14ac:dyDescent="0.2">
      <c r="K109" s="61"/>
    </row>
    <row r="110" spans="1:17" ht="19.2" x14ac:dyDescent="0.2">
      <c r="C110" s="77" t="s">
        <v>131</v>
      </c>
      <c r="K110" s="61"/>
    </row>
    <row r="111" spans="1:17" ht="6" customHeight="1" x14ac:dyDescent="0.2"/>
    <row r="112" spans="1:17" ht="18.600000000000001" customHeight="1" x14ac:dyDescent="0.2">
      <c r="B112" s="661" t="s">
        <v>132</v>
      </c>
      <c r="C112" s="662"/>
      <c r="D112" s="93"/>
      <c r="E112" s="94"/>
      <c r="F112" s="95"/>
      <c r="G112" s="93"/>
      <c r="H112" s="95"/>
      <c r="I112" s="96"/>
      <c r="J112" s="96"/>
      <c r="K112" s="97" t="s">
        <v>114</v>
      </c>
      <c r="L112" s="242">
        <f>SUM(L146,L160,L175,L193)</f>
        <v>0</v>
      </c>
    </row>
    <row r="113" spans="1:13" ht="6" customHeight="1" x14ac:dyDescent="0.2">
      <c r="E113" s="72"/>
      <c r="I113" s="72"/>
      <c r="J113" s="70"/>
      <c r="K113" s="75"/>
    </row>
    <row r="114" spans="1:13" x14ac:dyDescent="0.2">
      <c r="C114" s="98" t="s">
        <v>133</v>
      </c>
      <c r="D114" s="82"/>
      <c r="E114" s="110"/>
      <c r="J114" s="70"/>
      <c r="K114" s="109" t="s">
        <v>193</v>
      </c>
    </row>
    <row r="115" spans="1:13" x14ac:dyDescent="0.2">
      <c r="A115" s="80"/>
      <c r="B115" s="80"/>
      <c r="C115" s="111" t="s">
        <v>134</v>
      </c>
      <c r="D115" s="112" t="s">
        <v>135</v>
      </c>
      <c r="E115" s="113" t="s">
        <v>116</v>
      </c>
      <c r="F115" s="112" t="s">
        <v>117</v>
      </c>
      <c r="G115" s="112" t="s">
        <v>118</v>
      </c>
      <c r="H115" s="112" t="s">
        <v>119</v>
      </c>
      <c r="I115" s="112" t="s">
        <v>146</v>
      </c>
      <c r="J115" s="125" t="s">
        <v>136</v>
      </c>
      <c r="K115" s="126" t="s">
        <v>137</v>
      </c>
      <c r="L115" s="127" t="s">
        <v>138</v>
      </c>
      <c r="M115" s="80"/>
    </row>
    <row r="116" spans="1:13" x14ac:dyDescent="0.2">
      <c r="C116" s="186"/>
      <c r="D116" s="189"/>
      <c r="E116" s="190"/>
      <c r="F116" s="191"/>
      <c r="G116" s="189"/>
      <c r="H116" s="191"/>
      <c r="I116" s="192"/>
      <c r="J116" s="193" t="str">
        <f>IF(E116="","",IF(ISNUMBER(E116),PRODUCT(E116,F116,H116),""))</f>
        <v/>
      </c>
      <c r="K116" s="194"/>
      <c r="L116" s="211" t="str">
        <f>IF(K116="","",ROUNDUP(J116/(1+K116),0))</f>
        <v/>
      </c>
    </row>
    <row r="117" spans="1:13" x14ac:dyDescent="0.2">
      <c r="C117" s="187"/>
      <c r="D117" s="195"/>
      <c r="E117" s="196"/>
      <c r="F117" s="197"/>
      <c r="G117" s="195"/>
      <c r="H117" s="197"/>
      <c r="I117" s="198"/>
      <c r="J117" s="199" t="str">
        <f t="shared" ref="J117:J145" si="13">IF(E117="","",IF(ISNUMBER(E117),PRODUCT(E117,F117,H117),""))</f>
        <v/>
      </c>
      <c r="K117" s="200"/>
      <c r="L117" s="243" t="str">
        <f t="shared" ref="L117:L145" si="14">IF(K117="","",ROUNDUP(J117/(1+K117),0))</f>
        <v/>
      </c>
    </row>
    <row r="118" spans="1:13" x14ac:dyDescent="0.2">
      <c r="C118" s="187"/>
      <c r="D118" s="195"/>
      <c r="E118" s="196"/>
      <c r="F118" s="197"/>
      <c r="G118" s="195"/>
      <c r="H118" s="197"/>
      <c r="I118" s="198"/>
      <c r="J118" s="199" t="str">
        <f t="shared" si="13"/>
        <v/>
      </c>
      <c r="K118" s="200"/>
      <c r="L118" s="243" t="str">
        <f t="shared" si="14"/>
        <v/>
      </c>
    </row>
    <row r="119" spans="1:13" x14ac:dyDescent="0.2">
      <c r="C119" s="187"/>
      <c r="D119" s="195"/>
      <c r="E119" s="196"/>
      <c r="F119" s="197"/>
      <c r="G119" s="195"/>
      <c r="H119" s="197"/>
      <c r="I119" s="198"/>
      <c r="J119" s="199" t="str">
        <f t="shared" si="13"/>
        <v/>
      </c>
      <c r="K119" s="200"/>
      <c r="L119" s="243" t="str">
        <f t="shared" si="14"/>
        <v/>
      </c>
    </row>
    <row r="120" spans="1:13" x14ac:dyDescent="0.2">
      <c r="C120" s="187"/>
      <c r="D120" s="195"/>
      <c r="E120" s="196"/>
      <c r="F120" s="197"/>
      <c r="G120" s="195"/>
      <c r="H120" s="197"/>
      <c r="I120" s="198"/>
      <c r="J120" s="199" t="str">
        <f t="shared" si="13"/>
        <v/>
      </c>
      <c r="K120" s="200"/>
      <c r="L120" s="243" t="str">
        <f t="shared" si="14"/>
        <v/>
      </c>
    </row>
    <row r="121" spans="1:13" x14ac:dyDescent="0.2">
      <c r="C121" s="187"/>
      <c r="D121" s="195"/>
      <c r="E121" s="196"/>
      <c r="F121" s="197"/>
      <c r="G121" s="195"/>
      <c r="H121" s="197"/>
      <c r="I121" s="198"/>
      <c r="J121" s="199" t="str">
        <f t="shared" si="13"/>
        <v/>
      </c>
      <c r="K121" s="200"/>
      <c r="L121" s="243" t="str">
        <f t="shared" si="14"/>
        <v/>
      </c>
    </row>
    <row r="122" spans="1:13" x14ac:dyDescent="0.2">
      <c r="C122" s="187"/>
      <c r="D122" s="195"/>
      <c r="E122" s="196"/>
      <c r="F122" s="197"/>
      <c r="G122" s="195"/>
      <c r="H122" s="197"/>
      <c r="I122" s="198"/>
      <c r="J122" s="199" t="str">
        <f t="shared" si="13"/>
        <v/>
      </c>
      <c r="K122" s="200"/>
      <c r="L122" s="243" t="str">
        <f t="shared" si="14"/>
        <v/>
      </c>
    </row>
    <row r="123" spans="1:13" x14ac:dyDescent="0.2">
      <c r="C123" s="187"/>
      <c r="D123" s="195"/>
      <c r="E123" s="196"/>
      <c r="F123" s="197"/>
      <c r="G123" s="195"/>
      <c r="H123" s="197"/>
      <c r="I123" s="198"/>
      <c r="J123" s="199" t="str">
        <f t="shared" si="13"/>
        <v/>
      </c>
      <c r="K123" s="200"/>
      <c r="L123" s="243" t="str">
        <f t="shared" si="14"/>
        <v/>
      </c>
    </row>
    <row r="124" spans="1:13" x14ac:dyDescent="0.2">
      <c r="C124" s="187"/>
      <c r="D124" s="195"/>
      <c r="E124" s="196"/>
      <c r="F124" s="197"/>
      <c r="G124" s="195"/>
      <c r="H124" s="197"/>
      <c r="I124" s="198"/>
      <c r="J124" s="199" t="str">
        <f t="shared" si="13"/>
        <v/>
      </c>
      <c r="K124" s="200"/>
      <c r="L124" s="243" t="str">
        <f t="shared" si="14"/>
        <v/>
      </c>
    </row>
    <row r="125" spans="1:13" x14ac:dyDescent="0.2">
      <c r="C125" s="187"/>
      <c r="D125" s="195"/>
      <c r="E125" s="196"/>
      <c r="F125" s="197"/>
      <c r="G125" s="195"/>
      <c r="H125" s="197"/>
      <c r="I125" s="198"/>
      <c r="J125" s="199" t="str">
        <f t="shared" si="13"/>
        <v/>
      </c>
      <c r="K125" s="200"/>
      <c r="L125" s="243" t="str">
        <f t="shared" si="14"/>
        <v/>
      </c>
    </row>
    <row r="126" spans="1:13" x14ac:dyDescent="0.2">
      <c r="C126" s="187"/>
      <c r="D126" s="195"/>
      <c r="E126" s="196"/>
      <c r="F126" s="197"/>
      <c r="G126" s="195"/>
      <c r="H126" s="197"/>
      <c r="I126" s="198"/>
      <c r="J126" s="199" t="str">
        <f t="shared" si="13"/>
        <v/>
      </c>
      <c r="K126" s="200"/>
      <c r="L126" s="243" t="str">
        <f t="shared" si="14"/>
        <v/>
      </c>
    </row>
    <row r="127" spans="1:13" x14ac:dyDescent="0.2">
      <c r="C127" s="187"/>
      <c r="D127" s="195"/>
      <c r="E127" s="196"/>
      <c r="F127" s="197"/>
      <c r="G127" s="195"/>
      <c r="H127" s="197"/>
      <c r="I127" s="198"/>
      <c r="J127" s="199" t="str">
        <f t="shared" si="13"/>
        <v/>
      </c>
      <c r="K127" s="200"/>
      <c r="L127" s="243" t="str">
        <f t="shared" si="14"/>
        <v/>
      </c>
    </row>
    <row r="128" spans="1:13" x14ac:dyDescent="0.2">
      <c r="C128" s="187"/>
      <c r="D128" s="195"/>
      <c r="E128" s="196"/>
      <c r="F128" s="197"/>
      <c r="G128" s="195"/>
      <c r="H128" s="197"/>
      <c r="I128" s="198"/>
      <c r="J128" s="199" t="str">
        <f t="shared" si="13"/>
        <v/>
      </c>
      <c r="K128" s="200"/>
      <c r="L128" s="243" t="str">
        <f t="shared" si="14"/>
        <v/>
      </c>
    </row>
    <row r="129" spans="3:12" x14ac:dyDescent="0.2">
      <c r="C129" s="187"/>
      <c r="D129" s="195"/>
      <c r="E129" s="196"/>
      <c r="F129" s="197"/>
      <c r="G129" s="195"/>
      <c r="H129" s="197"/>
      <c r="I129" s="198"/>
      <c r="J129" s="199" t="str">
        <f t="shared" si="13"/>
        <v/>
      </c>
      <c r="K129" s="200"/>
      <c r="L129" s="243" t="str">
        <f t="shared" si="14"/>
        <v/>
      </c>
    </row>
    <row r="130" spans="3:12" x14ac:dyDescent="0.2">
      <c r="C130" s="187"/>
      <c r="D130" s="195"/>
      <c r="E130" s="196"/>
      <c r="F130" s="197"/>
      <c r="G130" s="195"/>
      <c r="H130" s="197"/>
      <c r="I130" s="198"/>
      <c r="J130" s="199" t="str">
        <f t="shared" si="13"/>
        <v/>
      </c>
      <c r="K130" s="200"/>
      <c r="L130" s="243" t="str">
        <f t="shared" si="14"/>
        <v/>
      </c>
    </row>
    <row r="131" spans="3:12" x14ac:dyDescent="0.2">
      <c r="C131" s="187"/>
      <c r="D131" s="195"/>
      <c r="E131" s="196"/>
      <c r="F131" s="197"/>
      <c r="G131" s="195"/>
      <c r="H131" s="197"/>
      <c r="I131" s="198"/>
      <c r="J131" s="199" t="str">
        <f t="shared" si="13"/>
        <v/>
      </c>
      <c r="K131" s="200"/>
      <c r="L131" s="243" t="str">
        <f t="shared" si="14"/>
        <v/>
      </c>
    </row>
    <row r="132" spans="3:12" x14ac:dyDescent="0.2">
      <c r="C132" s="187"/>
      <c r="D132" s="195"/>
      <c r="E132" s="196"/>
      <c r="F132" s="197"/>
      <c r="G132" s="195"/>
      <c r="H132" s="197"/>
      <c r="I132" s="198"/>
      <c r="J132" s="199" t="str">
        <f t="shared" si="13"/>
        <v/>
      </c>
      <c r="K132" s="200"/>
      <c r="L132" s="243" t="str">
        <f t="shared" si="14"/>
        <v/>
      </c>
    </row>
    <row r="133" spans="3:12" x14ac:dyDescent="0.2">
      <c r="C133" s="187"/>
      <c r="D133" s="195"/>
      <c r="E133" s="196"/>
      <c r="F133" s="197"/>
      <c r="G133" s="195"/>
      <c r="H133" s="197"/>
      <c r="I133" s="198"/>
      <c r="J133" s="199" t="str">
        <f t="shared" si="13"/>
        <v/>
      </c>
      <c r="K133" s="200"/>
      <c r="L133" s="243" t="str">
        <f t="shared" si="14"/>
        <v/>
      </c>
    </row>
    <row r="134" spans="3:12" x14ac:dyDescent="0.2">
      <c r="C134" s="187"/>
      <c r="D134" s="195"/>
      <c r="E134" s="196"/>
      <c r="F134" s="197"/>
      <c r="G134" s="195"/>
      <c r="H134" s="197"/>
      <c r="I134" s="198"/>
      <c r="J134" s="199" t="str">
        <f t="shared" si="13"/>
        <v/>
      </c>
      <c r="K134" s="200"/>
      <c r="L134" s="243" t="str">
        <f t="shared" si="14"/>
        <v/>
      </c>
    </row>
    <row r="135" spans="3:12" x14ac:dyDescent="0.2">
      <c r="C135" s="187"/>
      <c r="D135" s="195"/>
      <c r="E135" s="196"/>
      <c r="F135" s="197"/>
      <c r="G135" s="195"/>
      <c r="H135" s="197"/>
      <c r="I135" s="198"/>
      <c r="J135" s="199" t="str">
        <f t="shared" si="13"/>
        <v/>
      </c>
      <c r="K135" s="200"/>
      <c r="L135" s="243" t="str">
        <f t="shared" si="14"/>
        <v/>
      </c>
    </row>
    <row r="136" spans="3:12" x14ac:dyDescent="0.2">
      <c r="C136" s="187"/>
      <c r="D136" s="195"/>
      <c r="E136" s="196"/>
      <c r="F136" s="197"/>
      <c r="G136" s="195"/>
      <c r="H136" s="197"/>
      <c r="I136" s="198"/>
      <c r="J136" s="199" t="str">
        <f t="shared" si="13"/>
        <v/>
      </c>
      <c r="K136" s="200"/>
      <c r="L136" s="243" t="str">
        <f t="shared" si="14"/>
        <v/>
      </c>
    </row>
    <row r="137" spans="3:12" x14ac:dyDescent="0.2">
      <c r="C137" s="187"/>
      <c r="D137" s="195"/>
      <c r="E137" s="196"/>
      <c r="F137" s="197"/>
      <c r="G137" s="195"/>
      <c r="H137" s="197"/>
      <c r="I137" s="198"/>
      <c r="J137" s="199" t="str">
        <f t="shared" si="13"/>
        <v/>
      </c>
      <c r="K137" s="200"/>
      <c r="L137" s="243" t="str">
        <f t="shared" si="14"/>
        <v/>
      </c>
    </row>
    <row r="138" spans="3:12" x14ac:dyDescent="0.2">
      <c r="C138" s="187"/>
      <c r="D138" s="195"/>
      <c r="E138" s="196"/>
      <c r="F138" s="197"/>
      <c r="G138" s="195"/>
      <c r="H138" s="197"/>
      <c r="I138" s="198"/>
      <c r="J138" s="199" t="str">
        <f t="shared" si="13"/>
        <v/>
      </c>
      <c r="K138" s="200"/>
      <c r="L138" s="243" t="str">
        <f t="shared" si="14"/>
        <v/>
      </c>
    </row>
    <row r="139" spans="3:12" x14ac:dyDescent="0.2">
      <c r="C139" s="187"/>
      <c r="D139" s="195"/>
      <c r="E139" s="196"/>
      <c r="F139" s="197"/>
      <c r="G139" s="195"/>
      <c r="H139" s="197"/>
      <c r="I139" s="198"/>
      <c r="J139" s="199" t="str">
        <f t="shared" si="13"/>
        <v/>
      </c>
      <c r="K139" s="200"/>
      <c r="L139" s="243" t="str">
        <f t="shared" si="14"/>
        <v/>
      </c>
    </row>
    <row r="140" spans="3:12" x14ac:dyDescent="0.2">
      <c r="C140" s="187"/>
      <c r="D140" s="195"/>
      <c r="E140" s="196"/>
      <c r="F140" s="197"/>
      <c r="G140" s="195"/>
      <c r="H140" s="197"/>
      <c r="I140" s="198"/>
      <c r="J140" s="199" t="str">
        <f t="shared" si="13"/>
        <v/>
      </c>
      <c r="K140" s="200"/>
      <c r="L140" s="243" t="str">
        <f t="shared" si="14"/>
        <v/>
      </c>
    </row>
    <row r="141" spans="3:12" x14ac:dyDescent="0.2">
      <c r="C141" s="187"/>
      <c r="D141" s="195"/>
      <c r="E141" s="196"/>
      <c r="F141" s="197"/>
      <c r="G141" s="195"/>
      <c r="H141" s="197"/>
      <c r="I141" s="198"/>
      <c r="J141" s="199" t="str">
        <f t="shared" si="13"/>
        <v/>
      </c>
      <c r="K141" s="200"/>
      <c r="L141" s="243" t="str">
        <f t="shared" si="14"/>
        <v/>
      </c>
    </row>
    <row r="142" spans="3:12" x14ac:dyDescent="0.2">
      <c r="C142" s="187"/>
      <c r="D142" s="195"/>
      <c r="E142" s="196"/>
      <c r="F142" s="197"/>
      <c r="G142" s="195"/>
      <c r="H142" s="197"/>
      <c r="I142" s="198"/>
      <c r="J142" s="199" t="str">
        <f t="shared" si="13"/>
        <v/>
      </c>
      <c r="K142" s="200"/>
      <c r="L142" s="243" t="str">
        <f t="shared" si="14"/>
        <v/>
      </c>
    </row>
    <row r="143" spans="3:12" x14ac:dyDescent="0.2">
      <c r="C143" s="187"/>
      <c r="D143" s="195"/>
      <c r="E143" s="196"/>
      <c r="F143" s="197"/>
      <c r="G143" s="195"/>
      <c r="H143" s="197"/>
      <c r="I143" s="198"/>
      <c r="J143" s="199" t="str">
        <f t="shared" si="13"/>
        <v/>
      </c>
      <c r="K143" s="200"/>
      <c r="L143" s="243" t="str">
        <f t="shared" si="14"/>
        <v/>
      </c>
    </row>
    <row r="144" spans="3:12" x14ac:dyDescent="0.2">
      <c r="C144" s="187"/>
      <c r="D144" s="195"/>
      <c r="E144" s="196"/>
      <c r="F144" s="197"/>
      <c r="G144" s="195"/>
      <c r="H144" s="197"/>
      <c r="I144" s="198"/>
      <c r="J144" s="199" t="str">
        <f t="shared" si="13"/>
        <v/>
      </c>
      <c r="K144" s="200"/>
      <c r="L144" s="243" t="str">
        <f t="shared" si="14"/>
        <v/>
      </c>
    </row>
    <row r="145" spans="3:12" ht="13.8" thickBot="1" x14ac:dyDescent="0.25">
      <c r="C145" s="188"/>
      <c r="D145" s="201"/>
      <c r="E145" s="202"/>
      <c r="F145" s="203"/>
      <c r="G145" s="201"/>
      <c r="H145" s="203"/>
      <c r="I145" s="204"/>
      <c r="J145" s="205" t="str">
        <f t="shared" si="13"/>
        <v/>
      </c>
      <c r="K145" s="200"/>
      <c r="L145" s="205" t="str">
        <f t="shared" si="14"/>
        <v/>
      </c>
    </row>
    <row r="146" spans="3:12" x14ac:dyDescent="0.2">
      <c r="C146" s="729" t="s">
        <v>192</v>
      </c>
      <c r="D146" s="730"/>
      <c r="E146" s="730"/>
      <c r="F146" s="730"/>
      <c r="G146" s="730"/>
      <c r="H146" s="730"/>
      <c r="I146" s="730"/>
      <c r="J146" s="118">
        <f>SUM(J116:J145)</f>
        <v>0</v>
      </c>
      <c r="K146" s="129" t="s">
        <v>192</v>
      </c>
      <c r="L146" s="119">
        <f>SUM(L116:L145)</f>
        <v>0</v>
      </c>
    </row>
    <row r="147" spans="3:12" ht="6" customHeight="1" x14ac:dyDescent="0.2">
      <c r="E147" s="72"/>
      <c r="J147" s="72"/>
      <c r="K147" s="81"/>
      <c r="L147" s="72"/>
    </row>
    <row r="148" spans="3:12" x14ac:dyDescent="0.2">
      <c r="C148" s="78" t="s">
        <v>139</v>
      </c>
      <c r="D148" s="82"/>
      <c r="E148" s="110"/>
      <c r="J148" s="70"/>
      <c r="K148" s="109" t="s">
        <v>193</v>
      </c>
    </row>
    <row r="149" spans="3:12" x14ac:dyDescent="0.2">
      <c r="C149" s="137" t="s">
        <v>134</v>
      </c>
      <c r="D149" s="138" t="s">
        <v>135</v>
      </c>
      <c r="E149" s="139" t="s">
        <v>116</v>
      </c>
      <c r="F149" s="138" t="s">
        <v>117</v>
      </c>
      <c r="G149" s="138" t="s">
        <v>118</v>
      </c>
      <c r="H149" s="138" t="s">
        <v>119</v>
      </c>
      <c r="I149" s="140" t="s">
        <v>146</v>
      </c>
      <c r="J149" s="141" t="s">
        <v>136</v>
      </c>
      <c r="K149" s="142" t="s">
        <v>137</v>
      </c>
      <c r="L149" s="141" t="s">
        <v>138</v>
      </c>
    </row>
    <row r="150" spans="3:12" x14ac:dyDescent="0.2">
      <c r="C150" s="206"/>
      <c r="D150" s="207"/>
      <c r="E150" s="208"/>
      <c r="F150" s="209"/>
      <c r="G150" s="207"/>
      <c r="H150" s="209"/>
      <c r="I150" s="210"/>
      <c r="J150" s="211" t="str">
        <f t="shared" ref="J150:J159" si="15">IF(E150="","",IF(ISNUMBER(E150),PRODUCT(E150,F150,H150),""))</f>
        <v/>
      </c>
      <c r="K150" s="212"/>
      <c r="L150" s="211" t="str">
        <f t="shared" ref="L150:L159" si="16">IF(K150="","",ROUNDUP(J150/(1+K150),0))</f>
        <v/>
      </c>
    </row>
    <row r="151" spans="3:12" x14ac:dyDescent="0.2">
      <c r="C151" s="187"/>
      <c r="D151" s="195"/>
      <c r="E151" s="196"/>
      <c r="F151" s="197"/>
      <c r="G151" s="195"/>
      <c r="H151" s="197"/>
      <c r="I151" s="198"/>
      <c r="J151" s="199" t="str">
        <f t="shared" si="15"/>
        <v/>
      </c>
      <c r="K151" s="200"/>
      <c r="L151" s="199" t="str">
        <f t="shared" si="16"/>
        <v/>
      </c>
    </row>
    <row r="152" spans="3:12" x14ac:dyDescent="0.2">
      <c r="C152" s="187"/>
      <c r="D152" s="195"/>
      <c r="E152" s="196"/>
      <c r="F152" s="197"/>
      <c r="G152" s="195"/>
      <c r="H152" s="197"/>
      <c r="I152" s="198"/>
      <c r="J152" s="199" t="str">
        <f t="shared" si="15"/>
        <v/>
      </c>
      <c r="K152" s="200"/>
      <c r="L152" s="199" t="str">
        <f t="shared" si="16"/>
        <v/>
      </c>
    </row>
    <row r="153" spans="3:12" x14ac:dyDescent="0.2">
      <c r="C153" s="187"/>
      <c r="D153" s="195"/>
      <c r="E153" s="196"/>
      <c r="F153" s="197"/>
      <c r="G153" s="195"/>
      <c r="H153" s="197"/>
      <c r="I153" s="198"/>
      <c r="J153" s="199" t="str">
        <f t="shared" si="15"/>
        <v/>
      </c>
      <c r="K153" s="200"/>
      <c r="L153" s="199" t="str">
        <f t="shared" si="16"/>
        <v/>
      </c>
    </row>
    <row r="154" spans="3:12" x14ac:dyDescent="0.2">
      <c r="C154" s="187"/>
      <c r="D154" s="195"/>
      <c r="E154" s="196"/>
      <c r="F154" s="197"/>
      <c r="G154" s="195"/>
      <c r="H154" s="197"/>
      <c r="I154" s="198"/>
      <c r="J154" s="199" t="str">
        <f t="shared" si="15"/>
        <v/>
      </c>
      <c r="K154" s="200"/>
      <c r="L154" s="199" t="str">
        <f t="shared" si="16"/>
        <v/>
      </c>
    </row>
    <row r="155" spans="3:12" x14ac:dyDescent="0.2">
      <c r="C155" s="187"/>
      <c r="D155" s="195"/>
      <c r="E155" s="196"/>
      <c r="F155" s="197"/>
      <c r="G155" s="195"/>
      <c r="H155" s="197"/>
      <c r="I155" s="198"/>
      <c r="J155" s="199" t="str">
        <f t="shared" si="15"/>
        <v/>
      </c>
      <c r="K155" s="200"/>
      <c r="L155" s="199" t="str">
        <f t="shared" si="16"/>
        <v/>
      </c>
    </row>
    <row r="156" spans="3:12" x14ac:dyDescent="0.2">
      <c r="C156" s="187"/>
      <c r="D156" s="195"/>
      <c r="E156" s="196"/>
      <c r="F156" s="197"/>
      <c r="G156" s="195"/>
      <c r="H156" s="197"/>
      <c r="I156" s="198"/>
      <c r="J156" s="199" t="str">
        <f t="shared" si="15"/>
        <v/>
      </c>
      <c r="K156" s="200"/>
      <c r="L156" s="199"/>
    </row>
    <row r="157" spans="3:12" x14ac:dyDescent="0.2">
      <c r="C157" s="187"/>
      <c r="D157" s="195"/>
      <c r="E157" s="196"/>
      <c r="F157" s="197"/>
      <c r="G157" s="195"/>
      <c r="H157" s="197"/>
      <c r="I157" s="198"/>
      <c r="J157" s="199" t="str">
        <f t="shared" si="15"/>
        <v/>
      </c>
      <c r="K157" s="200"/>
      <c r="L157" s="199" t="str">
        <f t="shared" si="16"/>
        <v/>
      </c>
    </row>
    <row r="158" spans="3:12" x14ac:dyDescent="0.2">
      <c r="C158" s="187"/>
      <c r="D158" s="195"/>
      <c r="E158" s="196"/>
      <c r="F158" s="197"/>
      <c r="G158" s="195"/>
      <c r="H158" s="197"/>
      <c r="I158" s="198"/>
      <c r="J158" s="199" t="str">
        <f t="shared" si="15"/>
        <v/>
      </c>
      <c r="K158" s="200"/>
      <c r="L158" s="199" t="str">
        <f t="shared" si="16"/>
        <v/>
      </c>
    </row>
    <row r="159" spans="3:12" ht="13.8" thickBot="1" x14ac:dyDescent="0.25">
      <c r="C159" s="188"/>
      <c r="D159" s="201"/>
      <c r="E159" s="202"/>
      <c r="F159" s="203"/>
      <c r="G159" s="201"/>
      <c r="H159" s="203"/>
      <c r="I159" s="204"/>
      <c r="J159" s="205" t="str">
        <f t="shared" si="15"/>
        <v/>
      </c>
      <c r="K159" s="213"/>
      <c r="L159" s="205" t="str">
        <f t="shared" si="16"/>
        <v/>
      </c>
    </row>
    <row r="160" spans="3:12" x14ac:dyDescent="0.2">
      <c r="C160" s="729" t="s">
        <v>192</v>
      </c>
      <c r="D160" s="730"/>
      <c r="E160" s="730"/>
      <c r="F160" s="730"/>
      <c r="G160" s="730"/>
      <c r="H160" s="730"/>
      <c r="I160" s="730"/>
      <c r="J160" s="118">
        <f>SUM(J150:J159)</f>
        <v>0</v>
      </c>
      <c r="K160" s="129" t="s">
        <v>192</v>
      </c>
      <c r="L160" s="118">
        <f>SUM(L150:L159)</f>
        <v>0</v>
      </c>
    </row>
    <row r="161" spans="3:12" ht="6" customHeight="1" x14ac:dyDescent="0.2">
      <c r="E161" s="72"/>
      <c r="J161" s="72"/>
      <c r="K161" s="99"/>
      <c r="L161" s="72"/>
    </row>
    <row r="162" spans="3:12" x14ac:dyDescent="0.2">
      <c r="C162" s="98" t="s">
        <v>140</v>
      </c>
      <c r="D162" s="82"/>
      <c r="E162" s="110"/>
      <c r="J162" s="70"/>
      <c r="K162" s="109" t="s">
        <v>193</v>
      </c>
    </row>
    <row r="163" spans="3:12" x14ac:dyDescent="0.2">
      <c r="C163" s="143" t="s">
        <v>134</v>
      </c>
      <c r="D163" s="140" t="s">
        <v>135</v>
      </c>
      <c r="E163" s="144" t="s">
        <v>116</v>
      </c>
      <c r="F163" s="140" t="s">
        <v>117</v>
      </c>
      <c r="G163" s="140" t="s">
        <v>118</v>
      </c>
      <c r="H163" s="140" t="s">
        <v>119</v>
      </c>
      <c r="I163" s="140" t="s">
        <v>146</v>
      </c>
      <c r="J163" s="145" t="s">
        <v>136</v>
      </c>
      <c r="K163" s="146" t="s">
        <v>137</v>
      </c>
      <c r="L163" s="141" t="s">
        <v>138</v>
      </c>
    </row>
    <row r="164" spans="3:12" x14ac:dyDescent="0.2">
      <c r="C164" s="214"/>
      <c r="D164" s="215"/>
      <c r="E164" s="216"/>
      <c r="F164" s="217"/>
      <c r="G164" s="215"/>
      <c r="H164" s="217"/>
      <c r="I164" s="218"/>
      <c r="J164" s="219" t="str">
        <f t="shared" ref="J164:J173" si="17">IF(E164="","",IF(ISNUMBER(E164),PRODUCT(E164,F164,H164),""))</f>
        <v/>
      </c>
      <c r="K164" s="212"/>
      <c r="L164" s="211" t="str">
        <f t="shared" ref="L164:L173" si="18">IF(K164="","",ROUNDUP(J164/(1+K164),0))</f>
        <v/>
      </c>
    </row>
    <row r="165" spans="3:12" x14ac:dyDescent="0.2">
      <c r="C165" s="220"/>
      <c r="D165" s="179"/>
      <c r="E165" s="180"/>
      <c r="F165" s="181"/>
      <c r="G165" s="179"/>
      <c r="H165" s="181"/>
      <c r="I165" s="221"/>
      <c r="J165" s="222" t="str">
        <f t="shared" si="17"/>
        <v/>
      </c>
      <c r="K165" s="200"/>
      <c r="L165" s="199" t="str">
        <f t="shared" si="18"/>
        <v/>
      </c>
    </row>
    <row r="166" spans="3:12" x14ac:dyDescent="0.2">
      <c r="C166" s="220"/>
      <c r="D166" s="179"/>
      <c r="E166" s="180"/>
      <c r="F166" s="181"/>
      <c r="G166" s="179"/>
      <c r="H166" s="181"/>
      <c r="I166" s="221"/>
      <c r="J166" s="222" t="str">
        <f t="shared" si="17"/>
        <v/>
      </c>
      <c r="K166" s="200"/>
      <c r="L166" s="199" t="str">
        <f t="shared" si="18"/>
        <v/>
      </c>
    </row>
    <row r="167" spans="3:12" x14ac:dyDescent="0.2">
      <c r="C167" s="220"/>
      <c r="D167" s="179"/>
      <c r="E167" s="180"/>
      <c r="F167" s="181"/>
      <c r="G167" s="179"/>
      <c r="H167" s="181"/>
      <c r="I167" s="221"/>
      <c r="J167" s="222" t="str">
        <f t="shared" si="17"/>
        <v/>
      </c>
      <c r="K167" s="200"/>
      <c r="L167" s="199" t="str">
        <f t="shared" si="18"/>
        <v/>
      </c>
    </row>
    <row r="168" spans="3:12" x14ac:dyDescent="0.2">
      <c r="C168" s="220"/>
      <c r="D168" s="179"/>
      <c r="E168" s="180"/>
      <c r="F168" s="181"/>
      <c r="G168" s="179"/>
      <c r="H168" s="181"/>
      <c r="I168" s="221"/>
      <c r="J168" s="222" t="str">
        <f t="shared" si="17"/>
        <v/>
      </c>
      <c r="K168" s="200"/>
      <c r="L168" s="199" t="str">
        <f t="shared" si="18"/>
        <v/>
      </c>
    </row>
    <row r="169" spans="3:12" x14ac:dyDescent="0.2">
      <c r="C169" s="220"/>
      <c r="D169" s="179"/>
      <c r="E169" s="180"/>
      <c r="F169" s="181"/>
      <c r="G169" s="179"/>
      <c r="H169" s="181"/>
      <c r="I169" s="221"/>
      <c r="J169" s="222" t="str">
        <f t="shared" si="17"/>
        <v/>
      </c>
      <c r="K169" s="200"/>
      <c r="L169" s="199" t="str">
        <f t="shared" si="18"/>
        <v/>
      </c>
    </row>
    <row r="170" spans="3:12" x14ac:dyDescent="0.2">
      <c r="C170" s="220"/>
      <c r="D170" s="179"/>
      <c r="E170" s="180"/>
      <c r="F170" s="181"/>
      <c r="G170" s="179"/>
      <c r="H170" s="181"/>
      <c r="I170" s="221"/>
      <c r="J170" s="222" t="str">
        <f t="shared" si="17"/>
        <v/>
      </c>
      <c r="K170" s="200"/>
      <c r="L170" s="199" t="str">
        <f t="shared" si="18"/>
        <v/>
      </c>
    </row>
    <row r="171" spans="3:12" x14ac:dyDescent="0.2">
      <c r="C171" s="220"/>
      <c r="D171" s="179"/>
      <c r="E171" s="180"/>
      <c r="F171" s="181"/>
      <c r="G171" s="179"/>
      <c r="H171" s="181"/>
      <c r="I171" s="221"/>
      <c r="J171" s="222" t="str">
        <f t="shared" si="17"/>
        <v/>
      </c>
      <c r="K171" s="200"/>
      <c r="L171" s="199" t="str">
        <f t="shared" si="18"/>
        <v/>
      </c>
    </row>
    <row r="172" spans="3:12" x14ac:dyDescent="0.2">
      <c r="C172" s="220"/>
      <c r="D172" s="179"/>
      <c r="E172" s="180"/>
      <c r="F172" s="181"/>
      <c r="G172" s="179"/>
      <c r="H172" s="181"/>
      <c r="I172" s="221"/>
      <c r="J172" s="222" t="str">
        <f t="shared" si="17"/>
        <v/>
      </c>
      <c r="K172" s="200"/>
      <c r="L172" s="199" t="str">
        <f t="shared" si="18"/>
        <v/>
      </c>
    </row>
    <row r="173" spans="3:12" ht="13.8" thickBot="1" x14ac:dyDescent="0.25">
      <c r="C173" s="223"/>
      <c r="D173" s="224"/>
      <c r="E173" s="225"/>
      <c r="F173" s="226"/>
      <c r="G173" s="224"/>
      <c r="H173" s="226"/>
      <c r="I173" s="227"/>
      <c r="J173" s="228" t="str">
        <f t="shared" si="17"/>
        <v/>
      </c>
      <c r="K173" s="213"/>
      <c r="L173" s="205" t="str">
        <f t="shared" si="18"/>
        <v/>
      </c>
    </row>
    <row r="174" spans="3:12" ht="13.8" hidden="1" thickBot="1" x14ac:dyDescent="0.25">
      <c r="C174" s="114"/>
      <c r="D174" s="100"/>
      <c r="E174" s="101"/>
      <c r="F174" s="102"/>
      <c r="G174" s="100"/>
      <c r="H174" s="102"/>
      <c r="I174" s="103"/>
      <c r="J174" s="119" t="str">
        <f t="shared" ref="J174" si="19">IF(K174="","",IF(ISNUMBER(E174),PRODUCT(E174,F174,H174),""))</f>
        <v/>
      </c>
      <c r="K174" s="117"/>
      <c r="L174" s="119" t="str">
        <f>IF(ISNUMBER(F174),PRODUCT(F174,G174,I174),"")</f>
        <v/>
      </c>
    </row>
    <row r="175" spans="3:12" x14ac:dyDescent="0.2">
      <c r="C175" s="729" t="s">
        <v>192</v>
      </c>
      <c r="D175" s="730"/>
      <c r="E175" s="730"/>
      <c r="F175" s="730"/>
      <c r="G175" s="730"/>
      <c r="H175" s="730"/>
      <c r="I175" s="730"/>
      <c r="J175" s="118">
        <f>SUM(J164:J174)</f>
        <v>0</v>
      </c>
      <c r="K175" s="129" t="s">
        <v>192</v>
      </c>
      <c r="L175" s="118">
        <f>SUM(L164:L174)</f>
        <v>0</v>
      </c>
    </row>
    <row r="176" spans="3:12" ht="6" customHeight="1" x14ac:dyDescent="0.2">
      <c r="E176" s="72"/>
      <c r="J176" s="72"/>
      <c r="K176" s="99"/>
      <c r="L176" s="72"/>
    </row>
    <row r="177" spans="3:12" x14ac:dyDescent="0.2">
      <c r="C177" s="98" t="s">
        <v>141</v>
      </c>
      <c r="D177" s="82"/>
      <c r="E177" s="110"/>
      <c r="J177" s="70"/>
      <c r="K177" s="109" t="s">
        <v>193</v>
      </c>
    </row>
    <row r="178" spans="3:12" x14ac:dyDescent="0.2">
      <c r="C178" s="143" t="s">
        <v>134</v>
      </c>
      <c r="D178" s="140" t="s">
        <v>135</v>
      </c>
      <c r="E178" s="144" t="s">
        <v>116</v>
      </c>
      <c r="F178" s="140" t="s">
        <v>117</v>
      </c>
      <c r="G178" s="140" t="s">
        <v>118</v>
      </c>
      <c r="H178" s="140" t="s">
        <v>119</v>
      </c>
      <c r="I178" s="140" t="s">
        <v>146</v>
      </c>
      <c r="J178" s="145" t="s">
        <v>136</v>
      </c>
      <c r="K178" s="146" t="s">
        <v>137</v>
      </c>
      <c r="L178" s="141" t="s">
        <v>138</v>
      </c>
    </row>
    <row r="179" spans="3:12" x14ac:dyDescent="0.2">
      <c r="C179" s="214"/>
      <c r="D179" s="215"/>
      <c r="E179" s="216"/>
      <c r="F179" s="217"/>
      <c r="G179" s="215"/>
      <c r="H179" s="217"/>
      <c r="I179" s="218"/>
      <c r="J179" s="219" t="str">
        <f t="shared" ref="J179:J192" si="20">IF(E179="","",IF(ISNUMBER(E179),PRODUCT(E179,F179,H179),""))</f>
        <v/>
      </c>
      <c r="K179" s="212"/>
      <c r="L179" s="211" t="str">
        <f t="shared" ref="L179:L192" si="21">IF(K179="","",ROUNDUP(J179/(1+K179),0))</f>
        <v/>
      </c>
    </row>
    <row r="180" spans="3:12" x14ac:dyDescent="0.2">
      <c r="C180" s="220"/>
      <c r="D180" s="179"/>
      <c r="E180" s="180"/>
      <c r="F180" s="181"/>
      <c r="G180" s="179"/>
      <c r="H180" s="181"/>
      <c r="I180" s="221"/>
      <c r="J180" s="222" t="str">
        <f t="shared" si="20"/>
        <v/>
      </c>
      <c r="K180" s="200"/>
      <c r="L180" s="199" t="str">
        <f t="shared" si="21"/>
        <v/>
      </c>
    </row>
    <row r="181" spans="3:12" x14ac:dyDescent="0.2">
      <c r="C181" s="220"/>
      <c r="D181" s="179"/>
      <c r="E181" s="180"/>
      <c r="F181" s="181"/>
      <c r="G181" s="179"/>
      <c r="H181" s="181"/>
      <c r="I181" s="221"/>
      <c r="J181" s="222" t="str">
        <f t="shared" si="20"/>
        <v/>
      </c>
      <c r="K181" s="200"/>
      <c r="L181" s="199" t="str">
        <f t="shared" si="21"/>
        <v/>
      </c>
    </row>
    <row r="182" spans="3:12" x14ac:dyDescent="0.2">
      <c r="C182" s="220"/>
      <c r="D182" s="179"/>
      <c r="E182" s="180"/>
      <c r="F182" s="181"/>
      <c r="G182" s="179"/>
      <c r="H182" s="181"/>
      <c r="I182" s="221"/>
      <c r="J182" s="222" t="str">
        <f t="shared" si="20"/>
        <v/>
      </c>
      <c r="K182" s="200"/>
      <c r="L182" s="199" t="str">
        <f t="shared" si="21"/>
        <v/>
      </c>
    </row>
    <row r="183" spans="3:12" x14ac:dyDescent="0.2">
      <c r="C183" s="220"/>
      <c r="D183" s="179"/>
      <c r="E183" s="180"/>
      <c r="F183" s="181"/>
      <c r="G183" s="179"/>
      <c r="H183" s="181"/>
      <c r="I183" s="221"/>
      <c r="J183" s="222" t="str">
        <f t="shared" si="20"/>
        <v/>
      </c>
      <c r="K183" s="200"/>
      <c r="L183" s="199" t="str">
        <f t="shared" si="21"/>
        <v/>
      </c>
    </row>
    <row r="184" spans="3:12" x14ac:dyDescent="0.2">
      <c r="C184" s="220"/>
      <c r="D184" s="179"/>
      <c r="E184" s="180"/>
      <c r="F184" s="181"/>
      <c r="G184" s="179"/>
      <c r="H184" s="181"/>
      <c r="I184" s="221"/>
      <c r="J184" s="222" t="str">
        <f t="shared" si="20"/>
        <v/>
      </c>
      <c r="K184" s="200"/>
      <c r="L184" s="199" t="str">
        <f t="shared" si="21"/>
        <v/>
      </c>
    </row>
    <row r="185" spans="3:12" x14ac:dyDescent="0.2">
      <c r="C185" s="220"/>
      <c r="D185" s="179"/>
      <c r="E185" s="180"/>
      <c r="F185" s="181"/>
      <c r="G185" s="179"/>
      <c r="H185" s="181"/>
      <c r="I185" s="221"/>
      <c r="J185" s="222" t="str">
        <f t="shared" si="20"/>
        <v/>
      </c>
      <c r="K185" s="200"/>
      <c r="L185" s="199" t="str">
        <f t="shared" si="21"/>
        <v/>
      </c>
    </row>
    <row r="186" spans="3:12" x14ac:dyDescent="0.2">
      <c r="C186" s="220"/>
      <c r="D186" s="179"/>
      <c r="E186" s="180"/>
      <c r="F186" s="181"/>
      <c r="G186" s="179"/>
      <c r="H186" s="181"/>
      <c r="I186" s="221"/>
      <c r="J186" s="222" t="str">
        <f t="shared" si="20"/>
        <v/>
      </c>
      <c r="K186" s="200"/>
      <c r="L186" s="199" t="str">
        <f t="shared" si="21"/>
        <v/>
      </c>
    </row>
    <row r="187" spans="3:12" x14ac:dyDescent="0.2">
      <c r="C187" s="220"/>
      <c r="D187" s="179"/>
      <c r="E187" s="180"/>
      <c r="F187" s="181"/>
      <c r="G187" s="179"/>
      <c r="H187" s="181"/>
      <c r="I187" s="221"/>
      <c r="J187" s="222" t="str">
        <f t="shared" si="20"/>
        <v/>
      </c>
      <c r="K187" s="200"/>
      <c r="L187" s="199" t="str">
        <f t="shared" si="21"/>
        <v/>
      </c>
    </row>
    <row r="188" spans="3:12" x14ac:dyDescent="0.2">
      <c r="C188" s="220"/>
      <c r="D188" s="179"/>
      <c r="E188" s="180"/>
      <c r="F188" s="181"/>
      <c r="G188" s="179"/>
      <c r="H188" s="181"/>
      <c r="I188" s="221"/>
      <c r="J188" s="222" t="str">
        <f t="shared" si="20"/>
        <v/>
      </c>
      <c r="K188" s="200"/>
      <c r="L188" s="199" t="str">
        <f t="shared" si="21"/>
        <v/>
      </c>
    </row>
    <row r="189" spans="3:12" x14ac:dyDescent="0.2">
      <c r="C189" s="220"/>
      <c r="D189" s="179"/>
      <c r="E189" s="180"/>
      <c r="F189" s="181"/>
      <c r="G189" s="179"/>
      <c r="H189" s="181"/>
      <c r="I189" s="221"/>
      <c r="J189" s="222" t="str">
        <f t="shared" si="20"/>
        <v/>
      </c>
      <c r="K189" s="200"/>
      <c r="L189" s="199" t="str">
        <f t="shared" si="21"/>
        <v/>
      </c>
    </row>
    <row r="190" spans="3:12" x14ac:dyDescent="0.2">
      <c r="C190" s="220"/>
      <c r="D190" s="179"/>
      <c r="E190" s="180"/>
      <c r="F190" s="181"/>
      <c r="G190" s="179"/>
      <c r="H190" s="181"/>
      <c r="I190" s="221"/>
      <c r="J190" s="222" t="str">
        <f t="shared" si="20"/>
        <v/>
      </c>
      <c r="K190" s="200"/>
      <c r="L190" s="199" t="str">
        <f t="shared" si="21"/>
        <v/>
      </c>
    </row>
    <row r="191" spans="3:12" x14ac:dyDescent="0.2">
      <c r="C191" s="220"/>
      <c r="D191" s="179"/>
      <c r="E191" s="180"/>
      <c r="F191" s="181"/>
      <c r="G191" s="179"/>
      <c r="H191" s="181"/>
      <c r="I191" s="221"/>
      <c r="J191" s="222" t="str">
        <f t="shared" si="20"/>
        <v/>
      </c>
      <c r="K191" s="200"/>
      <c r="L191" s="199" t="str">
        <f t="shared" si="21"/>
        <v/>
      </c>
    </row>
    <row r="192" spans="3:12" ht="13.8" thickBot="1" x14ac:dyDescent="0.25">
      <c r="C192" s="223"/>
      <c r="D192" s="224"/>
      <c r="E192" s="225"/>
      <c r="F192" s="226"/>
      <c r="G192" s="224"/>
      <c r="H192" s="226"/>
      <c r="I192" s="227"/>
      <c r="J192" s="228" t="str">
        <f t="shared" si="20"/>
        <v/>
      </c>
      <c r="K192" s="213"/>
      <c r="L192" s="205" t="str">
        <f t="shared" si="21"/>
        <v/>
      </c>
    </row>
    <row r="193" spans="2:12" x14ac:dyDescent="0.2">
      <c r="C193" s="729" t="s">
        <v>192</v>
      </c>
      <c r="D193" s="730"/>
      <c r="E193" s="730"/>
      <c r="F193" s="730"/>
      <c r="G193" s="730"/>
      <c r="H193" s="730"/>
      <c r="I193" s="730"/>
      <c r="J193" s="118">
        <f>SUM(J179:J192)</f>
        <v>0</v>
      </c>
      <c r="K193" s="129" t="s">
        <v>192</v>
      </c>
      <c r="L193" s="118">
        <f>SUM(L179:L192)</f>
        <v>0</v>
      </c>
    </row>
    <row r="194" spans="2:12" ht="6" customHeight="1" x14ac:dyDescent="0.2">
      <c r="E194" s="72"/>
      <c r="J194" s="72"/>
      <c r="K194" s="99"/>
      <c r="L194" s="72"/>
    </row>
    <row r="195" spans="2:12" x14ac:dyDescent="0.2">
      <c r="C195" s="104" t="s">
        <v>142</v>
      </c>
      <c r="D195" s="82"/>
      <c r="E195" s="110"/>
      <c r="J195" s="105">
        <f>SUM(J197:J203)</f>
        <v>0</v>
      </c>
      <c r="K195" s="105"/>
      <c r="L195" s="105"/>
    </row>
    <row r="196" spans="2:12" x14ac:dyDescent="0.2">
      <c r="C196" s="148"/>
      <c r="D196" s="733" t="s">
        <v>135</v>
      </c>
      <c r="E196" s="732"/>
      <c r="F196" s="731" t="s">
        <v>116</v>
      </c>
      <c r="G196" s="732"/>
      <c r="H196" s="150" t="s">
        <v>117</v>
      </c>
      <c r="I196" s="149" t="s">
        <v>118</v>
      </c>
      <c r="J196" s="141" t="s">
        <v>136</v>
      </c>
      <c r="K196" s="115" t="s">
        <v>137</v>
      </c>
      <c r="L196" s="106" t="s">
        <v>194</v>
      </c>
    </row>
    <row r="197" spans="2:12" x14ac:dyDescent="0.2">
      <c r="C197" s="147"/>
      <c r="D197" s="734"/>
      <c r="E197" s="735"/>
      <c r="F197" s="738"/>
      <c r="G197" s="739"/>
      <c r="H197" s="217"/>
      <c r="I197" s="218"/>
      <c r="J197" s="219" t="str">
        <f>IF(ISNUMBER(F197),PRODUCT(F197,H197),"")</f>
        <v/>
      </c>
      <c r="K197" s="116" t="s">
        <v>166</v>
      </c>
      <c r="L197" s="107">
        <f t="shared" ref="L197:L200" si="22">ROUNDUP(J197/(1+K197),0)</f>
        <v>0</v>
      </c>
    </row>
    <row r="198" spans="2:12" x14ac:dyDescent="0.2">
      <c r="C198" s="130"/>
      <c r="D198" s="736"/>
      <c r="E198" s="737"/>
      <c r="F198" s="727"/>
      <c r="G198" s="728"/>
      <c r="H198" s="181"/>
      <c r="I198" s="221"/>
      <c r="J198" s="222" t="str">
        <f t="shared" ref="J198:J203" si="23">IF(ISNUMBER(F198),PRODUCT(F198,H198),"")</f>
        <v/>
      </c>
      <c r="K198" s="116" t="s">
        <v>167</v>
      </c>
      <c r="L198" s="107">
        <f t="shared" si="22"/>
        <v>0</v>
      </c>
    </row>
    <row r="199" spans="2:12" x14ac:dyDescent="0.2">
      <c r="C199" s="130"/>
      <c r="D199" s="736"/>
      <c r="E199" s="737"/>
      <c r="F199" s="727"/>
      <c r="G199" s="728"/>
      <c r="H199" s="181"/>
      <c r="I199" s="221"/>
      <c r="J199" s="222" t="str">
        <f t="shared" si="23"/>
        <v/>
      </c>
      <c r="K199" s="116" t="s">
        <v>168</v>
      </c>
      <c r="L199" s="107"/>
    </row>
    <row r="200" spans="2:12" x14ac:dyDescent="0.2">
      <c r="C200" s="130"/>
      <c r="D200" s="736"/>
      <c r="E200" s="737"/>
      <c r="F200" s="727"/>
      <c r="G200" s="728"/>
      <c r="H200" s="181"/>
      <c r="I200" s="221"/>
      <c r="J200" s="222" t="str">
        <f t="shared" si="23"/>
        <v/>
      </c>
      <c r="K200" s="116" t="s">
        <v>169</v>
      </c>
      <c r="L200" s="107">
        <f t="shared" si="22"/>
        <v>0</v>
      </c>
    </row>
    <row r="201" spans="2:12" x14ac:dyDescent="0.2">
      <c r="C201" s="130"/>
      <c r="D201" s="736"/>
      <c r="E201" s="737"/>
      <c r="F201" s="727"/>
      <c r="G201" s="728"/>
      <c r="H201" s="181"/>
      <c r="I201" s="221"/>
      <c r="J201" s="222" t="str">
        <f t="shared" si="23"/>
        <v/>
      </c>
      <c r="K201" s="116" t="s">
        <v>170</v>
      </c>
      <c r="L201" s="107">
        <f t="shared" ref="L201:L203" si="24">ROUNDUP(J201/(1+K201),0)</f>
        <v>0</v>
      </c>
    </row>
    <row r="202" spans="2:12" x14ac:dyDescent="0.2">
      <c r="C202" s="130"/>
      <c r="D202" s="736"/>
      <c r="E202" s="737"/>
      <c r="F202" s="727"/>
      <c r="G202" s="728"/>
      <c r="H202" s="181"/>
      <c r="I202" s="221"/>
      <c r="J202" s="222" t="str">
        <f t="shared" si="23"/>
        <v/>
      </c>
      <c r="K202" s="116" t="s">
        <v>171</v>
      </c>
      <c r="L202" s="107">
        <f t="shared" si="24"/>
        <v>0</v>
      </c>
    </row>
    <row r="203" spans="2:12" ht="13.8" thickBot="1" x14ac:dyDescent="0.25">
      <c r="C203" s="131"/>
      <c r="D203" s="736"/>
      <c r="E203" s="737"/>
      <c r="F203" s="727"/>
      <c r="G203" s="728"/>
      <c r="H203" s="229"/>
      <c r="I203" s="230"/>
      <c r="J203" s="244" t="str">
        <f t="shared" si="23"/>
        <v/>
      </c>
      <c r="K203" s="116" t="s">
        <v>172</v>
      </c>
      <c r="L203" s="107">
        <f t="shared" si="24"/>
        <v>0</v>
      </c>
    </row>
    <row r="204" spans="2:12" ht="14.4" x14ac:dyDescent="0.2">
      <c r="C204" s="729" t="s">
        <v>192</v>
      </c>
      <c r="D204" s="730"/>
      <c r="E204" s="730"/>
      <c r="F204" s="730"/>
      <c r="G204" s="730"/>
      <c r="H204" s="730"/>
      <c r="I204" s="730"/>
      <c r="J204" s="118">
        <f>SUM(J197:J203)</f>
        <v>0</v>
      </c>
      <c r="K204" s="108"/>
      <c r="L204" s="107">
        <f>ROUNDUP(J205/(1+K204),0)</f>
        <v>0</v>
      </c>
    </row>
    <row r="205" spans="2:12" ht="6" customHeight="1" thickBot="1" x14ac:dyDescent="0.25">
      <c r="K205" s="108"/>
      <c r="L205" s="108"/>
    </row>
    <row r="206" spans="2:12" ht="15" thickBot="1" x14ac:dyDescent="0.25">
      <c r="B206" s="663" t="s">
        <v>143</v>
      </c>
      <c r="C206" s="664"/>
      <c r="D206" s="133"/>
      <c r="E206" s="134"/>
      <c r="F206" s="132"/>
      <c r="G206" s="133"/>
      <c r="H206" s="132"/>
      <c r="I206" s="135"/>
      <c r="J206" s="241">
        <f>SUM(J146,J160,J175,J193,J204)</f>
        <v>0</v>
      </c>
      <c r="K206" s="108"/>
      <c r="L206" s="108"/>
    </row>
    <row r="207" spans="2:12" ht="14.4" x14ac:dyDescent="0.2">
      <c r="C207" s="108"/>
      <c r="D207" s="108"/>
      <c r="E207" s="108"/>
      <c r="F207" s="108"/>
      <c r="G207" s="108"/>
      <c r="H207" s="108"/>
      <c r="I207" s="108"/>
      <c r="J207" s="108"/>
    </row>
  </sheetData>
  <sheetProtection algorithmName="SHA-512" hashValue="InZzrJPX77Jheddf7nhXky4DQc+V/V+zqMEOxHLsVF0WcHPlfL57PWJ4bcCbno7W3okZENejPwIPHtc3urN7xA==" saltValue="lBjVyEGj02bKqoQ21ZLyTQ==" spinCount="100000" sheet="1" insertRows="0" deleteRows="0" sort="0" pivotTables="0"/>
  <mergeCells count="144">
    <mergeCell ref="C146:I146"/>
    <mergeCell ref="C160:I160"/>
    <mergeCell ref="C175:I175"/>
    <mergeCell ref="C193:I193"/>
    <mergeCell ref="J6:L7"/>
    <mergeCell ref="E6:F6"/>
    <mergeCell ref="G6:H6"/>
    <mergeCell ref="E11:F11"/>
    <mergeCell ref="G11:H11"/>
    <mergeCell ref="B22:D22"/>
    <mergeCell ref="E9:F9"/>
    <mergeCell ref="G9:H9"/>
    <mergeCell ref="G7:H7"/>
    <mergeCell ref="E7:F7"/>
    <mergeCell ref="G8:H8"/>
    <mergeCell ref="E21:J22"/>
    <mergeCell ref="E8:F8"/>
    <mergeCell ref="E10:F10"/>
    <mergeCell ref="G10:H10"/>
    <mergeCell ref="B54:D54"/>
    <mergeCell ref="D55:E55"/>
    <mergeCell ref="F55:G55"/>
    <mergeCell ref="C56:C59"/>
    <mergeCell ref="D56:E56"/>
    <mergeCell ref="F203:G203"/>
    <mergeCell ref="C204:I204"/>
    <mergeCell ref="F196:G196"/>
    <mergeCell ref="D196:E196"/>
    <mergeCell ref="D197:E197"/>
    <mergeCell ref="D198:E198"/>
    <mergeCell ref="D199:E199"/>
    <mergeCell ref="D200:E200"/>
    <mergeCell ref="D201:E201"/>
    <mergeCell ref="D202:E202"/>
    <mergeCell ref="D203:E203"/>
    <mergeCell ref="F197:G197"/>
    <mergeCell ref="F198:G198"/>
    <mergeCell ref="F199:G199"/>
    <mergeCell ref="F200:G200"/>
    <mergeCell ref="F201:G201"/>
    <mergeCell ref="F202:G202"/>
    <mergeCell ref="F56:G56"/>
    <mergeCell ref="D57:E57"/>
    <mergeCell ref="F57:G57"/>
    <mergeCell ref="D58:E58"/>
    <mergeCell ref="F58:G58"/>
    <mergeCell ref="D61:F61"/>
    <mergeCell ref="G61:I61"/>
    <mergeCell ref="C62:C66"/>
    <mergeCell ref="D62:F62"/>
    <mergeCell ref="G62:I62"/>
    <mergeCell ref="D63:F63"/>
    <mergeCell ref="G63:I63"/>
    <mergeCell ref="D64:F64"/>
    <mergeCell ref="G64:I64"/>
    <mergeCell ref="D65:F65"/>
    <mergeCell ref="G65:I65"/>
    <mergeCell ref="D68:F68"/>
    <mergeCell ref="G68:I68"/>
    <mergeCell ref="C69:C73"/>
    <mergeCell ref="D69:F69"/>
    <mergeCell ref="G69:I69"/>
    <mergeCell ref="D70:F70"/>
    <mergeCell ref="G70:I70"/>
    <mergeCell ref="D71:F71"/>
    <mergeCell ref="G71:I71"/>
    <mergeCell ref="D72:F72"/>
    <mergeCell ref="G72:I72"/>
    <mergeCell ref="F82:G82"/>
    <mergeCell ref="D83:E83"/>
    <mergeCell ref="F83:G83"/>
    <mergeCell ref="D84:E84"/>
    <mergeCell ref="F84:G84"/>
    <mergeCell ref="D75:E75"/>
    <mergeCell ref="F75:G75"/>
    <mergeCell ref="C76:C86"/>
    <mergeCell ref="D76:E76"/>
    <mergeCell ref="F76:G76"/>
    <mergeCell ref="D77:E77"/>
    <mergeCell ref="F77:G77"/>
    <mergeCell ref="D78:E78"/>
    <mergeCell ref="F78:G78"/>
    <mergeCell ref="D79:E79"/>
    <mergeCell ref="F79:G79"/>
    <mergeCell ref="D80:E80"/>
    <mergeCell ref="F80:G80"/>
    <mergeCell ref="D81:E81"/>
    <mergeCell ref="F81:G81"/>
    <mergeCell ref="D82:E82"/>
    <mergeCell ref="D85:E85"/>
    <mergeCell ref="F85:G85"/>
    <mergeCell ref="D86:E86"/>
    <mergeCell ref="F86:G86"/>
    <mergeCell ref="C87:C88"/>
    <mergeCell ref="D87:E87"/>
    <mergeCell ref="F87:G87"/>
    <mergeCell ref="D88:E88"/>
    <mergeCell ref="F88:G88"/>
    <mergeCell ref="G103:I103"/>
    <mergeCell ref="D91:E91"/>
    <mergeCell ref="F91:G91"/>
    <mergeCell ref="B96:I96"/>
    <mergeCell ref="D99:F99"/>
    <mergeCell ref="G99:I99"/>
    <mergeCell ref="C89:C90"/>
    <mergeCell ref="D89:E89"/>
    <mergeCell ref="F89:G89"/>
    <mergeCell ref="D90:E90"/>
    <mergeCell ref="F90:G90"/>
    <mergeCell ref="B1:J1"/>
    <mergeCell ref="B3:C3"/>
    <mergeCell ref="B5:C5"/>
    <mergeCell ref="B6:C6"/>
    <mergeCell ref="B7:C7"/>
    <mergeCell ref="B8:C8"/>
    <mergeCell ref="B9:C9"/>
    <mergeCell ref="B10:C10"/>
    <mergeCell ref="B11:C11"/>
    <mergeCell ref="D3:H3"/>
    <mergeCell ref="D5:H5"/>
    <mergeCell ref="B18:C18"/>
    <mergeCell ref="B19:C19"/>
    <mergeCell ref="B112:C112"/>
    <mergeCell ref="B206:C206"/>
    <mergeCell ref="B16:C16"/>
    <mergeCell ref="G13:H13"/>
    <mergeCell ref="G14:H14"/>
    <mergeCell ref="G15:H15"/>
    <mergeCell ref="G16:H16"/>
    <mergeCell ref="E13:F13"/>
    <mergeCell ref="E15:F15"/>
    <mergeCell ref="E16:F16"/>
    <mergeCell ref="D104:F104"/>
    <mergeCell ref="G104:I104"/>
    <mergeCell ref="C105:I105"/>
    <mergeCell ref="B98:D98"/>
    <mergeCell ref="B13:C13"/>
    <mergeCell ref="B14:C14"/>
    <mergeCell ref="B15:C15"/>
    <mergeCell ref="D101:F101"/>
    <mergeCell ref="G101:I101"/>
    <mergeCell ref="D102:F102"/>
    <mergeCell ref="G102:I102"/>
    <mergeCell ref="D103:F103"/>
  </mergeCells>
  <phoneticPr fontId="7"/>
  <conditionalFormatting sqref="B6:H6">
    <cfRule type="expression" dxfId="11" priority="1">
      <formula>$K$5="〇"</formula>
    </cfRule>
  </conditionalFormatting>
  <conditionalFormatting sqref="B6:H11">
    <cfRule type="expression" dxfId="10" priority="7">
      <formula>$K$5="〇"</formula>
    </cfRule>
  </conditionalFormatting>
  <conditionalFormatting sqref="B13:H16">
    <cfRule type="expression" dxfId="9" priority="11">
      <formula>$K$5=""</formula>
    </cfRule>
  </conditionalFormatting>
  <conditionalFormatting sqref="C97">
    <cfRule type="expression" priority="109">
      <formula>OR(#REF!&gt;1000000,#REF!&gt;$S$86/2)</formula>
    </cfRule>
  </conditionalFormatting>
  <conditionalFormatting sqref="D18">
    <cfRule type="cellIs" dxfId="8" priority="6" operator="notEqual">
      <formula>$D$19</formula>
    </cfRule>
  </conditionalFormatting>
  <conditionalFormatting sqref="D19">
    <cfRule type="cellIs" dxfId="7" priority="5" operator="notEqual">
      <formula>$D$18</formula>
    </cfRule>
  </conditionalFormatting>
  <conditionalFormatting sqref="J96">
    <cfRule type="expression" dxfId="6" priority="110">
      <formula>OR(#REF!&gt;1000000,#REF!&gt;$L$112/2)</formula>
    </cfRule>
  </conditionalFormatting>
  <dataValidations count="9">
    <dataValidation type="list" allowBlank="1" showInputMessage="1" showErrorMessage="1" sqref="C179:C192" xr:uid="{00000000-0002-0000-0300-000000000000}">
      <formula1>"通信料,宣伝料,印刷料,記録料"</formula1>
    </dataValidation>
    <dataValidation type="list" allowBlank="1" showInputMessage="1" showErrorMessage="1" sqref="C53 C51 C45 C60 C67 C74 C93 C95" xr:uid="{00000000-0002-0000-0300-000001000000}">
      <formula1>"入場料収入,参加費収入,共催者負担金,他の助成金・補助金,寄付金・協賛金,プログラム・図録等販売収入,広告料・配信収入・その他収入"</formula1>
    </dataValidation>
    <dataValidation type="list" allowBlank="1" showInputMessage="1" showErrorMessage="1" sqref="K164:K173 K150:K159 K116:K145 K179:K192" xr:uid="{00000000-0002-0000-0300-000002000000}">
      <formula1>"10%,8%,非課税"</formula1>
    </dataValidation>
    <dataValidation type="list" allowBlank="1" showInputMessage="1" showErrorMessage="1" sqref="C116:C145" xr:uid="{00000000-0002-0000-0300-000003000000}">
      <formula1>"作品借料,出演料,音楽料,文芸料,舞台料,謝金"</formula1>
    </dataValidation>
    <dataValidation type="list" allowBlank="1" showInputMessage="1" showErrorMessage="1" sqref="C150:C159" xr:uid="{00000000-0002-0000-0300-000004000000}">
      <formula1>"会場料,設営料"</formula1>
    </dataValidation>
    <dataValidation type="list" allowBlank="1" showInputMessage="1" showErrorMessage="1" sqref="C164:C173" xr:uid="{00000000-0002-0000-0300-000005000000}">
      <formula1>"運搬料,旅行料"</formula1>
    </dataValidation>
    <dataValidation type="whole" operator="greaterThanOrEqual" allowBlank="1" showInputMessage="1" showErrorMessage="1" sqref="G101:I104" xr:uid="{00000000-0002-0000-0300-000007000000}">
      <formula1>0</formula1>
    </dataValidation>
    <dataValidation type="date" allowBlank="1" showInputMessage="1" showErrorMessage="1" prompt="yyyy/mm/dd で入力してください。_x000a_例）2025/8/31" sqref="G6:H6 D6" xr:uid="{00000000-0002-0000-0300-000008000000}">
      <formula1>46011</formula1>
      <formula2>46234</formula2>
    </dataValidation>
    <dataValidation allowBlank="1" showInputMessage="1" showErrorMessage="1" prompt="初日割、前半割、ソワレ割など、限られた回のみに該当する割引がある場合は、この列を記入し、差額を減額してください。" sqref="B47:B49" xr:uid="{A83270D8-E984-476F-9878-183AF6FD2FCD}"/>
  </dataValidations>
  <pageMargins left="0.78740157480314965" right="0.27559055118110237" top="0.27559055118110237" bottom="0.27559055118110237" header="0.27559055118110237" footer="0.27559055118110237"/>
  <pageSetup paperSize="9" scale="67" fitToHeight="0" orientation="portrait" r:id="rId1"/>
  <rowBreaks count="2" manualBreakCount="2">
    <brk id="20" max="16383" man="1"/>
    <brk id="108" max="11" man="1"/>
  </row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9000000}">
          <x14:formula1>
            <xm:f>IF(COUNTIF(助成金申請書!$C$26,"*②*"),$O$24:$O$29,助成金申請書!$C$26)</xm:f>
          </x14:formula1>
          <xm:sqref>C24:C43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Q31"/>
  <sheetViews>
    <sheetView view="pageBreakPreview" zoomScaleNormal="100" zoomScaleSheetLayoutView="100" workbookViewId="0">
      <selection activeCell="C1" sqref="C1"/>
    </sheetView>
  </sheetViews>
  <sheetFormatPr defaultRowHeight="13.2" x14ac:dyDescent="0.2"/>
  <cols>
    <col min="1" max="1" width="1.6640625" customWidth="1"/>
    <col min="2" max="2" width="21.88671875" bestFit="1" customWidth="1"/>
    <col min="3" max="3" width="15.88671875" customWidth="1"/>
    <col min="4" max="4" width="16.44140625" bestFit="1" customWidth="1"/>
    <col min="5" max="5" width="15.88671875" customWidth="1"/>
    <col min="6" max="6" width="2.44140625" customWidth="1"/>
    <col min="7" max="7" width="21.88671875" bestFit="1" customWidth="1"/>
    <col min="8" max="8" width="16" customWidth="1"/>
    <col min="9" max="9" width="16.44140625" bestFit="1" customWidth="1"/>
    <col min="10" max="10" width="15.88671875" customWidth="1"/>
    <col min="11" max="11" width="1.88671875" customWidth="1"/>
    <col min="12" max="17" width="8.88671875" customWidth="1"/>
  </cols>
  <sheetData>
    <row r="1" spans="2:17" ht="24.6" customHeight="1" x14ac:dyDescent="0.2">
      <c r="B1" t="s">
        <v>165</v>
      </c>
      <c r="C1" t="s">
        <v>235</v>
      </c>
    </row>
    <row r="2" spans="2:17" hidden="1" x14ac:dyDescent="0.2"/>
    <row r="3" spans="2:17" hidden="1" x14ac:dyDescent="0.2">
      <c r="B3" s="49" t="s">
        <v>153</v>
      </c>
      <c r="C3" s="64">
        <f>SUM(C12,H12,C20,H20,C28,H28)</f>
        <v>0</v>
      </c>
      <c r="D3" s="49" t="s">
        <v>164</v>
      </c>
      <c r="E3" s="64">
        <f>SUM(E12,J12,E20,J20,E28,J28)</f>
        <v>0</v>
      </c>
      <c r="F3" s="65"/>
      <c r="G3" s="65"/>
      <c r="H3" s="65"/>
      <c r="I3" s="65"/>
      <c r="J3" s="65"/>
    </row>
    <row r="4" spans="2:17" hidden="1" x14ac:dyDescent="0.2">
      <c r="B4" s="50" t="s">
        <v>155</v>
      </c>
      <c r="C4" s="64">
        <f>SUM(C13,H13,C21,H21,C29,H29)</f>
        <v>0</v>
      </c>
      <c r="D4" s="50"/>
      <c r="E4" s="50"/>
      <c r="F4" s="65"/>
      <c r="G4" s="65"/>
      <c r="H4" s="65"/>
      <c r="I4" s="65"/>
      <c r="J4" s="65"/>
      <c r="L4" s="65"/>
    </row>
    <row r="5" spans="2:17" hidden="1" x14ac:dyDescent="0.2">
      <c r="B5" s="49" t="s">
        <v>157</v>
      </c>
      <c r="C5" s="64">
        <f>SUM(C14,H14,C22,H22,C30,H30)</f>
        <v>0</v>
      </c>
      <c r="D5" s="50" t="s">
        <v>158</v>
      </c>
      <c r="E5" s="47" t="e">
        <f>C5/C4</f>
        <v>#DIV/0!</v>
      </c>
      <c r="F5" s="65"/>
      <c r="G5" s="65"/>
      <c r="H5" s="65"/>
      <c r="I5" s="65"/>
      <c r="J5" s="65"/>
      <c r="L5" s="28" t="e">
        <f>収支予算書!O24</f>
        <v>#VALUE!</v>
      </c>
      <c r="M5" t="str">
        <f>収支予算書!O25</f>
        <v/>
      </c>
      <c r="N5" t="str">
        <f>収支予算書!O26</f>
        <v/>
      </c>
      <c r="O5" t="str">
        <f>収支予算書!O27</f>
        <v/>
      </c>
      <c r="P5" t="str">
        <f>収支予算書!O28</f>
        <v/>
      </c>
      <c r="Q5" t="str">
        <f>収支予算書!O29</f>
        <v/>
      </c>
    </row>
    <row r="6" spans="2:17" ht="13.8" hidden="1" x14ac:dyDescent="0.2">
      <c r="B6" s="49" t="s">
        <v>156</v>
      </c>
      <c r="C6" s="64">
        <f>SUM(C15,H15,C23,H23,C31,H31)</f>
        <v>0</v>
      </c>
      <c r="D6" s="50" t="s">
        <v>159</v>
      </c>
      <c r="E6" s="47" t="e">
        <f>C6/C4</f>
        <v>#DIV/0!</v>
      </c>
      <c r="F6" s="65"/>
      <c r="G6" s="65"/>
      <c r="H6" s="65"/>
      <c r="I6" s="65"/>
      <c r="J6" s="65"/>
    </row>
    <row r="7" spans="2:17" hidden="1" x14ac:dyDescent="0.2">
      <c r="C7" s="65"/>
      <c r="D7" s="65"/>
      <c r="E7" s="65"/>
      <c r="F7" s="65"/>
      <c r="H7" s="65"/>
      <c r="I7" s="65"/>
      <c r="J7" s="65"/>
    </row>
    <row r="8" spans="2:17" x14ac:dyDescent="0.2">
      <c r="C8" s="65"/>
      <c r="D8" s="65"/>
      <c r="E8" s="65"/>
      <c r="F8" s="65"/>
      <c r="G8" s="65"/>
      <c r="H8" s="65"/>
      <c r="I8" s="65"/>
      <c r="J8" s="65"/>
    </row>
    <row r="9" spans="2:17" x14ac:dyDescent="0.2">
      <c r="B9" s="49" t="s">
        <v>151</v>
      </c>
      <c r="C9" s="688" t="str">
        <f>IFERROR(IF(L5="","",L5),"")</f>
        <v/>
      </c>
      <c r="D9" s="688"/>
      <c r="E9" s="688"/>
      <c r="F9" s="65"/>
      <c r="G9" s="49" t="s">
        <v>151</v>
      </c>
      <c r="H9" s="688" t="str">
        <f>IF(M5="","",M5)</f>
        <v/>
      </c>
      <c r="I9" s="688"/>
      <c r="J9" s="688"/>
    </row>
    <row r="10" spans="2:17" x14ac:dyDescent="0.2">
      <c r="B10" s="49" t="s">
        <v>183</v>
      </c>
      <c r="C10" s="67"/>
      <c r="D10" s="49" t="s">
        <v>182</v>
      </c>
      <c r="E10" s="67"/>
      <c r="F10" s="65"/>
      <c r="G10" s="49" t="s">
        <v>183</v>
      </c>
      <c r="H10" s="67"/>
      <c r="I10" s="49" t="s">
        <v>182</v>
      </c>
      <c r="J10" s="67"/>
    </row>
    <row r="11" spans="2:17" x14ac:dyDescent="0.2">
      <c r="B11" s="49" t="s">
        <v>152</v>
      </c>
      <c r="C11" s="41"/>
      <c r="D11" s="50" t="s">
        <v>208</v>
      </c>
      <c r="E11" s="43"/>
      <c r="F11" s="65"/>
      <c r="G11" s="49" t="s">
        <v>152</v>
      </c>
      <c r="H11" s="41"/>
      <c r="I11" s="50" t="s">
        <v>208</v>
      </c>
      <c r="J11" s="43"/>
    </row>
    <row r="12" spans="2:17" x14ac:dyDescent="0.2">
      <c r="B12" s="49" t="s">
        <v>207</v>
      </c>
      <c r="C12" s="245">
        <f>C11-E11</f>
        <v>0</v>
      </c>
      <c r="D12" s="49" t="s">
        <v>154</v>
      </c>
      <c r="E12" s="66"/>
      <c r="F12" s="65"/>
      <c r="G12" s="49" t="s">
        <v>207</v>
      </c>
      <c r="H12" s="245">
        <f>H11-J11</f>
        <v>0</v>
      </c>
      <c r="I12" s="49" t="s">
        <v>154</v>
      </c>
      <c r="J12" s="66"/>
    </row>
    <row r="13" spans="2:17" x14ac:dyDescent="0.2">
      <c r="B13" s="50" t="s">
        <v>155</v>
      </c>
      <c r="C13" s="246">
        <f>C12*E12</f>
        <v>0</v>
      </c>
      <c r="D13" s="50" t="s">
        <v>209</v>
      </c>
      <c r="E13" s="66"/>
      <c r="F13" s="65"/>
      <c r="G13" s="50" t="s">
        <v>155</v>
      </c>
      <c r="H13" s="246">
        <f>H12*J12</f>
        <v>0</v>
      </c>
      <c r="I13" s="50" t="s">
        <v>209</v>
      </c>
      <c r="J13" s="66"/>
    </row>
    <row r="14" spans="2:17" x14ac:dyDescent="0.2">
      <c r="B14" s="49" t="s">
        <v>157</v>
      </c>
      <c r="C14" s="248">
        <f>IF(COUNTIF(収支予算書!C24:C52,"*①*"),SUMIF(収支予算書!C24:C52,"*①*",収支予算書!F24:F52)*E12,0)</f>
        <v>0</v>
      </c>
      <c r="D14" s="50" t="s">
        <v>158</v>
      </c>
      <c r="E14" s="247" t="e">
        <f>C14/C13</f>
        <v>#DIV/0!</v>
      </c>
      <c r="F14" s="65"/>
      <c r="G14" s="49" t="s">
        <v>157</v>
      </c>
      <c r="H14" s="248">
        <f>IF(COUNTIF(収支予算書!C24:C52,"*②*"),SUMIF(収支予算書!C24:C52,"*②*",収支予算書!F24:F52)*J12,0)</f>
        <v>0</v>
      </c>
      <c r="I14" s="50" t="s">
        <v>158</v>
      </c>
      <c r="J14" s="247" t="e">
        <f>H14/H13</f>
        <v>#DIV/0!</v>
      </c>
    </row>
    <row r="15" spans="2:17" ht="13.8" x14ac:dyDescent="0.2">
      <c r="B15" s="49" t="s">
        <v>156</v>
      </c>
      <c r="C15" s="248">
        <f>C14+E13*E12</f>
        <v>0</v>
      </c>
      <c r="D15" s="50" t="s">
        <v>159</v>
      </c>
      <c r="E15" s="247" t="e">
        <f>C15/C13</f>
        <v>#DIV/0!</v>
      </c>
      <c r="F15" s="65"/>
      <c r="G15" s="49" t="s">
        <v>180</v>
      </c>
      <c r="H15" s="248">
        <f>H14+J13*J12</f>
        <v>0</v>
      </c>
      <c r="I15" s="50" t="s">
        <v>159</v>
      </c>
      <c r="J15" s="247" t="e">
        <f>H15/H13</f>
        <v>#DIV/0!</v>
      </c>
    </row>
    <row r="16" spans="2:17" x14ac:dyDescent="0.2">
      <c r="C16" s="65"/>
      <c r="D16" s="65"/>
      <c r="E16" s="65"/>
      <c r="F16" s="65"/>
      <c r="G16" s="65"/>
      <c r="H16" s="65"/>
      <c r="I16" s="65"/>
      <c r="J16" s="65"/>
    </row>
    <row r="17" spans="2:10" x14ac:dyDescent="0.2">
      <c r="B17" s="49" t="s">
        <v>151</v>
      </c>
      <c r="C17" s="688" t="str">
        <f>IF(N5="","",N5)</f>
        <v/>
      </c>
      <c r="D17" s="688"/>
      <c r="E17" s="688"/>
      <c r="F17" s="65"/>
      <c r="G17" s="49" t="s">
        <v>151</v>
      </c>
      <c r="H17" s="688" t="str">
        <f>IF(O5="","",O5)</f>
        <v/>
      </c>
      <c r="I17" s="688"/>
      <c r="J17" s="688"/>
    </row>
    <row r="18" spans="2:10" x14ac:dyDescent="0.2">
      <c r="B18" s="49" t="s">
        <v>183</v>
      </c>
      <c r="C18" s="67"/>
      <c r="D18" s="49" t="s">
        <v>182</v>
      </c>
      <c r="E18" s="67"/>
      <c r="F18" s="65"/>
      <c r="G18" s="49" t="s">
        <v>183</v>
      </c>
      <c r="H18" s="67"/>
      <c r="I18" s="49" t="s">
        <v>182</v>
      </c>
      <c r="J18" s="67"/>
    </row>
    <row r="19" spans="2:10" x14ac:dyDescent="0.2">
      <c r="B19" s="49" t="s">
        <v>152</v>
      </c>
      <c r="C19" s="41"/>
      <c r="D19" s="50" t="s">
        <v>208</v>
      </c>
      <c r="E19" s="43"/>
      <c r="F19" s="65"/>
      <c r="G19" s="49" t="s">
        <v>152</v>
      </c>
      <c r="H19" s="41"/>
      <c r="I19" s="50" t="s">
        <v>208</v>
      </c>
      <c r="J19" s="43"/>
    </row>
    <row r="20" spans="2:10" x14ac:dyDescent="0.2">
      <c r="B20" s="49" t="s">
        <v>207</v>
      </c>
      <c r="C20" s="245">
        <f>C19-E19</f>
        <v>0</v>
      </c>
      <c r="D20" s="49" t="s">
        <v>154</v>
      </c>
      <c r="E20" s="66"/>
      <c r="F20" s="65"/>
      <c r="G20" s="49" t="s">
        <v>207</v>
      </c>
      <c r="H20" s="245">
        <f>H19-J19</f>
        <v>0</v>
      </c>
      <c r="I20" s="49" t="s">
        <v>154</v>
      </c>
      <c r="J20" s="66"/>
    </row>
    <row r="21" spans="2:10" x14ac:dyDescent="0.2">
      <c r="B21" s="50" t="s">
        <v>155</v>
      </c>
      <c r="C21" s="246">
        <f>C20*E20</f>
        <v>0</v>
      </c>
      <c r="D21" s="50" t="s">
        <v>209</v>
      </c>
      <c r="E21" s="66"/>
      <c r="F21" s="65"/>
      <c r="G21" s="50" t="s">
        <v>155</v>
      </c>
      <c r="H21" s="246">
        <f>H20*J20</f>
        <v>0</v>
      </c>
      <c r="I21" s="50" t="s">
        <v>209</v>
      </c>
      <c r="J21" s="68"/>
    </row>
    <row r="22" spans="2:10" x14ac:dyDescent="0.2">
      <c r="B22" s="49" t="s">
        <v>157</v>
      </c>
      <c r="C22" s="248">
        <f>IF(COUNTIF(収支予算書!C24:C52,"*③*"),SUMIF(収支予算書!C24:C52,"*③*",収支予算書!F24:F52)*E20,0)</f>
        <v>0</v>
      </c>
      <c r="D22" s="50" t="s">
        <v>158</v>
      </c>
      <c r="E22" s="247" t="e">
        <f>C22/C21</f>
        <v>#DIV/0!</v>
      </c>
      <c r="F22" s="65"/>
      <c r="G22" s="49" t="s">
        <v>157</v>
      </c>
      <c r="H22" s="248">
        <f>IF(COUNTIF(収支予算書!C24:C52,"*④*"),SUMIF(収支予算書!C24:C52,"*④*",収支予算書!F24:F52),0)</f>
        <v>0</v>
      </c>
      <c r="I22" s="50" t="s">
        <v>158</v>
      </c>
      <c r="J22" s="247" t="e">
        <f>H22/H21</f>
        <v>#DIV/0!</v>
      </c>
    </row>
    <row r="23" spans="2:10" ht="13.8" x14ac:dyDescent="0.2">
      <c r="B23" s="49" t="s">
        <v>156</v>
      </c>
      <c r="C23" s="248">
        <f>C22+E21*E20</f>
        <v>0</v>
      </c>
      <c r="D23" s="50" t="s">
        <v>159</v>
      </c>
      <c r="E23" s="247" t="e">
        <f>C23/C21</f>
        <v>#DIV/0!</v>
      </c>
      <c r="F23" s="65"/>
      <c r="G23" s="49" t="s">
        <v>180</v>
      </c>
      <c r="H23" s="248">
        <f>H22+J21*J20</f>
        <v>0</v>
      </c>
      <c r="I23" s="50" t="s">
        <v>159</v>
      </c>
      <c r="J23" s="247" t="e">
        <f>H23/H21</f>
        <v>#DIV/0!</v>
      </c>
    </row>
    <row r="24" spans="2:10" x14ac:dyDescent="0.2">
      <c r="C24" s="65"/>
      <c r="D24" s="65"/>
      <c r="E24" s="65"/>
      <c r="F24" s="65"/>
      <c r="G24" s="65"/>
      <c r="H24" s="65"/>
      <c r="I24" s="65"/>
      <c r="J24" s="65"/>
    </row>
    <row r="25" spans="2:10" x14ac:dyDescent="0.2">
      <c r="B25" s="49" t="s">
        <v>151</v>
      </c>
      <c r="C25" s="688" t="str">
        <f>IF(P5="","",P5)</f>
        <v/>
      </c>
      <c r="D25" s="688"/>
      <c r="E25" s="688"/>
      <c r="F25" s="65"/>
      <c r="G25" s="49" t="s">
        <v>151</v>
      </c>
      <c r="H25" s="688" t="str">
        <f>IF(Q5="","",Q5)</f>
        <v/>
      </c>
      <c r="I25" s="688"/>
      <c r="J25" s="688"/>
    </row>
    <row r="26" spans="2:10" x14ac:dyDescent="0.2">
      <c r="B26" s="49" t="s">
        <v>183</v>
      </c>
      <c r="C26" s="67"/>
      <c r="D26" s="49" t="s">
        <v>182</v>
      </c>
      <c r="E26" s="67"/>
      <c r="F26" s="65"/>
      <c r="G26" s="49" t="s">
        <v>183</v>
      </c>
      <c r="H26" s="67"/>
      <c r="I26" s="49" t="s">
        <v>182</v>
      </c>
      <c r="J26" s="67"/>
    </row>
    <row r="27" spans="2:10" x14ac:dyDescent="0.2">
      <c r="B27" s="49" t="s">
        <v>152</v>
      </c>
      <c r="C27" s="41"/>
      <c r="D27" s="50" t="s">
        <v>208</v>
      </c>
      <c r="E27" s="43"/>
      <c r="F27" s="65"/>
      <c r="G27" s="49" t="s">
        <v>152</v>
      </c>
      <c r="H27" s="41"/>
      <c r="I27" s="50" t="s">
        <v>208</v>
      </c>
      <c r="J27" s="43"/>
    </row>
    <row r="28" spans="2:10" x14ac:dyDescent="0.2">
      <c r="B28" s="49" t="s">
        <v>207</v>
      </c>
      <c r="C28" s="245">
        <f>C27-E27</f>
        <v>0</v>
      </c>
      <c r="D28" s="49" t="s">
        <v>154</v>
      </c>
      <c r="E28" s="66"/>
      <c r="F28" s="65"/>
      <c r="G28" s="49" t="s">
        <v>207</v>
      </c>
      <c r="H28" s="245">
        <f>H27-J27</f>
        <v>0</v>
      </c>
      <c r="I28" s="49" t="s">
        <v>154</v>
      </c>
      <c r="J28" s="66"/>
    </row>
    <row r="29" spans="2:10" x14ac:dyDescent="0.2">
      <c r="B29" s="50" t="s">
        <v>155</v>
      </c>
      <c r="C29" s="246">
        <f>C28*E28</f>
        <v>0</v>
      </c>
      <c r="D29" s="50" t="s">
        <v>209</v>
      </c>
      <c r="E29" s="68"/>
      <c r="F29" s="65"/>
      <c r="G29" s="50" t="s">
        <v>155</v>
      </c>
      <c r="H29" s="246">
        <f>H28*J28</f>
        <v>0</v>
      </c>
      <c r="I29" s="50" t="s">
        <v>209</v>
      </c>
      <c r="J29" s="68"/>
    </row>
    <row r="30" spans="2:10" x14ac:dyDescent="0.2">
      <c r="B30" s="49" t="s">
        <v>157</v>
      </c>
      <c r="C30" s="248">
        <f>IF(COUNTIF(収支予算書!C24:C52,"*⑤*"),SUMIF(収支予算書!C24:C52,"*⑤*",収支予算書!F24:F52)*E28,0)</f>
        <v>0</v>
      </c>
      <c r="D30" s="50" t="s">
        <v>158</v>
      </c>
      <c r="E30" s="247" t="e">
        <f>C30/C29</f>
        <v>#DIV/0!</v>
      </c>
      <c r="F30" s="65"/>
      <c r="G30" s="49" t="s">
        <v>157</v>
      </c>
      <c r="H30" s="248">
        <f>IF(COUNTIF(収支予算書!C24:C52,"*⑥*"),SUMIF(収支予算書!C24:C52,"*⑥*",収支予算書!F24:F52)*J28,0)</f>
        <v>0</v>
      </c>
      <c r="I30" s="50" t="s">
        <v>158</v>
      </c>
      <c r="J30" s="247" t="e">
        <f>H30/H29</f>
        <v>#DIV/0!</v>
      </c>
    </row>
    <row r="31" spans="2:10" ht="13.8" x14ac:dyDescent="0.2">
      <c r="B31" s="49" t="s">
        <v>156</v>
      </c>
      <c r="C31" s="248">
        <f>C30+E29*E28</f>
        <v>0</v>
      </c>
      <c r="D31" s="50" t="s">
        <v>159</v>
      </c>
      <c r="E31" s="247" t="e">
        <f>C31/C29</f>
        <v>#DIV/0!</v>
      </c>
      <c r="F31" s="65"/>
      <c r="G31" s="49" t="s">
        <v>180</v>
      </c>
      <c r="H31" s="248">
        <f>H30+J29*J28</f>
        <v>0</v>
      </c>
      <c r="I31" s="50" t="s">
        <v>159</v>
      </c>
      <c r="J31" s="247" t="e">
        <f>H31/H29</f>
        <v>#DIV/0!</v>
      </c>
    </row>
  </sheetData>
  <sheetProtection algorithmName="SHA-512" hashValue="uT6JhhvTqvQep83qr4o9aUaLGnfqNEW7WlyTvCRRu8xXhMpngU0S46ERi7Z6x3rqFOMZwEQRlgY4P+a3jATcPg==" saltValue="TFXgTdN+K7jAGopxQb3KMQ==" spinCount="100000" sheet="1" objects="1" scenarios="1"/>
  <mergeCells count="6">
    <mergeCell ref="H9:J9"/>
    <mergeCell ref="C17:E17"/>
    <mergeCell ref="H17:J17"/>
    <mergeCell ref="C25:E25"/>
    <mergeCell ref="H25:J25"/>
    <mergeCell ref="C9:E9"/>
  </mergeCells>
  <phoneticPr fontId="7"/>
  <conditionalFormatting sqref="B1:E15">
    <cfRule type="expression" dxfId="5" priority="6">
      <formula>$C$9=""</formula>
    </cfRule>
  </conditionalFormatting>
  <conditionalFormatting sqref="B17:E23">
    <cfRule type="expression" dxfId="4" priority="2">
      <formula>$C$17=""</formula>
    </cfRule>
  </conditionalFormatting>
  <conditionalFormatting sqref="B25:E31">
    <cfRule type="expression" dxfId="3" priority="4">
      <formula>$C$25=""</formula>
    </cfRule>
  </conditionalFormatting>
  <conditionalFormatting sqref="G9:J15">
    <cfRule type="expression" dxfId="2" priority="1">
      <formula>$H$9=""</formula>
    </cfRule>
  </conditionalFormatting>
  <conditionalFormatting sqref="G17:J23">
    <cfRule type="expression" dxfId="1" priority="3">
      <formula>$H$17=""</formula>
    </cfRule>
  </conditionalFormatting>
  <conditionalFormatting sqref="G25:J31">
    <cfRule type="expression" dxfId="0" priority="5">
      <formula>$H$25=""</formula>
    </cfRule>
  </conditionalFormatting>
  <dataValidations count="1">
    <dataValidation type="date" allowBlank="1" showInputMessage="1" showErrorMessage="1" prompt="yyyy/mm/ddで入力してください。" sqref="C10 E10 H10 J10 J18 H18 E18 C18 C26 E26 H26 J26" xr:uid="{00000000-0002-0000-0400-000000000000}">
      <formula1>45870</formula1>
      <formula2>46234</formula2>
    </dataValidation>
  </dataValidations>
  <pageMargins left="0.7" right="0.7" top="0.75" bottom="0.75" header="0.3" footer="0.3"/>
  <pageSetup paperSize="9" scale="61"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F0"/>
  </sheetPr>
  <dimension ref="A1"/>
  <sheetViews>
    <sheetView showGridLines="0" view="pageBreakPreview" topLeftCell="A27" zoomScale="85" zoomScaleNormal="85" zoomScaleSheetLayoutView="85" workbookViewId="0"/>
  </sheetViews>
  <sheetFormatPr defaultRowHeight="13.2" x14ac:dyDescent="0.2"/>
  <sheetData/>
  <phoneticPr fontId="7"/>
  <pageMargins left="0.7" right="0.7" top="0.75" bottom="0.75" header="0.3" footer="0.3"/>
  <pageSetup paperSize="9" scale="39" orientation="portrait" r:id="rId1"/>
  <rowBreaks count="3" manualBreakCount="3">
    <brk id="77" max="16383" man="1"/>
    <brk id="145" max="16383" man="1"/>
    <brk id="214" max="1638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F0"/>
    <pageSetUpPr fitToPage="1"/>
  </sheetPr>
  <dimension ref="A143"/>
  <sheetViews>
    <sheetView showGridLines="0" view="pageBreakPreview" topLeftCell="A28" zoomScale="85" zoomScaleNormal="85" zoomScaleSheetLayoutView="85" workbookViewId="0"/>
  </sheetViews>
  <sheetFormatPr defaultRowHeight="13.2" x14ac:dyDescent="0.2"/>
  <sheetData>
    <row r="143" spans="1:1" x14ac:dyDescent="0.2">
      <c r="A143" t="e" vm="1">
        <v>#VALUE!</v>
      </c>
    </row>
  </sheetData>
  <phoneticPr fontId="7"/>
  <pageMargins left="0.7" right="0.7" top="0.75" bottom="0.75" header="0.3" footer="0.3"/>
  <pageSetup paperSize="9" scale="15"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A1"/>
  <sheetViews>
    <sheetView showGridLines="0" topLeftCell="A7" workbookViewId="0">
      <selection activeCell="N22" sqref="N22"/>
    </sheetView>
  </sheetViews>
  <sheetFormatPr defaultRowHeight="13.2" x14ac:dyDescent="0.2"/>
  <sheetData/>
  <phoneticPr fontId="7"/>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5</vt:i4>
      </vt:variant>
    </vt:vector>
  </HeadingPairs>
  <TitlesOfParts>
    <vt:vector size="13" baseType="lpstr">
      <vt:lpstr>助成金申請書</vt:lpstr>
      <vt:lpstr>申請団体調書</vt:lpstr>
      <vt:lpstr>団体基本情報</vt:lpstr>
      <vt:lpstr>収支予算書</vt:lpstr>
      <vt:lpstr>別紙　入場者数合計</vt:lpstr>
      <vt:lpstr>記入例（1会場の場合）</vt:lpstr>
      <vt:lpstr>記入例（複数会場）</vt:lpstr>
      <vt:lpstr>助成対象経費一覧</vt:lpstr>
      <vt:lpstr>収支予算書!Print_Area</vt:lpstr>
      <vt:lpstr>助成金申請書!Print_Area</vt:lpstr>
      <vt:lpstr>申請団体調書!Print_Area</vt:lpstr>
      <vt:lpstr>団体基本情報!Print_Area</vt:lpstr>
      <vt:lpstr>'別紙　入場者数合計'!Print_Area</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2025-2-tokyo-live-and-stage-support-grant-application</dc:title>
  <dc:creator>Arts Council Tokyo</dc:creator>
  <cp:lastModifiedBy>西村由美</cp:lastModifiedBy>
  <cp:lastPrinted>2025-04-24T04:56:33Z</cp:lastPrinted>
  <dcterms:created xsi:type="dcterms:W3CDTF">2013-02-03T12:40:07Z</dcterms:created>
  <dcterms:modified xsi:type="dcterms:W3CDTF">2025-09-08T09:11:46Z</dcterms:modified>
</cp:coreProperties>
</file>