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ocal.artscouncil-tokyo.jp\dfsroot\02　企画助成課\4. 助成事業\R5_助成\公募公示【最終】データ（ガイドライン、要綱、申請書、様式、手引き、Q&amp;A）\1_東京芸術文化創造発信助成_公募公示【最終】データ\【最終版】R5-1_東京芸術文化創造発信助成_公募公示データ\R5_カテゴリー2（長期）_公募公示データ【最終版】\"/>
    </mc:Choice>
  </mc:AlternateContent>
  <xr:revisionPtr revIDLastSave="0" documentId="13_ncr:1_{4725CF6C-830F-40EE-85BE-664619A6CA0F}" xr6:coauthVersionLast="47" xr6:coauthVersionMax="47" xr10:uidLastSave="{00000000-0000-0000-0000-000000000000}"/>
  <bookViews>
    <workbookView xWindow="-108" yWindow="-108" windowWidth="23256" windowHeight="12576" xr2:uid="{FF7314E4-AF40-437E-BCB0-DCF6DCD02D39}"/>
  </bookViews>
  <sheets>
    <sheet name="【サポート費計画表】" sheetId="1" r:id="rId1"/>
    <sheet name="収支予算書（１年目・個別活動１）" sheetId="2" r:id="rId2"/>
    <sheet name="鑑賞サポート費申請書（１年目・個別活動１）" sheetId="19" r:id="rId3"/>
    <sheet name="創作環境サポート費申請書（１年目・個別活動１）" sheetId="21" r:id="rId4"/>
    <sheet name="収支予算書（１年目・個別活動２）" sheetId="22" r:id="rId5"/>
    <sheet name="鑑賞サポート費申請書（１年目・個別活動２）" sheetId="23" r:id="rId6"/>
    <sheet name="創作環境サポート費申請書（１年目・個別活動２）" sheetId="24" r:id="rId7"/>
    <sheet name="収支予算書（１年目・個別活動３）" sheetId="25" r:id="rId8"/>
    <sheet name="鑑賞サポート費申請書（１年目・個別活動３）" sheetId="26" r:id="rId9"/>
    <sheet name="創作環境サポート費申請書（１年目・個別活動３）" sheetId="27" r:id="rId10"/>
    <sheet name="収支予算書（１年目・個別活動４）" sheetId="28" r:id="rId11"/>
    <sheet name="鑑賞サポート費申請書（１年目・個別活動４）" sheetId="29" r:id="rId12"/>
    <sheet name="創作環境サポート費申請書（１年目・個別活動４）" sheetId="30" r:id="rId13"/>
    <sheet name="収支予算書（１年目・個別活動５）" sheetId="31" r:id="rId14"/>
    <sheet name="鑑賞サポート費申請書（１年目・個別活動５）" sheetId="32" r:id="rId15"/>
    <sheet name="創作環境サポート費申請書（１年目・個別活動５）" sheetId="33" r:id="rId16"/>
  </sheets>
  <definedNames>
    <definedName name="_xlnm.Print_Area" localSheetId="0">【サポート費計画表】!$A$1:$M$26</definedName>
    <definedName name="_xlnm.Print_Area" localSheetId="2">'鑑賞サポート費申請書（１年目・個別活動１）'!$A$1:$E$40</definedName>
    <definedName name="_xlnm.Print_Area" localSheetId="5">'鑑賞サポート費申請書（１年目・個別活動２）'!$A$1:$E$39</definedName>
    <definedName name="_xlnm.Print_Area" localSheetId="8">'鑑賞サポート費申請書（１年目・個別活動３）'!$A$1:$E$39</definedName>
    <definedName name="_xlnm.Print_Area" localSheetId="11">'鑑賞サポート費申請書（１年目・個別活動４）'!$A$1:$E$39</definedName>
    <definedName name="_xlnm.Print_Area" localSheetId="14">'鑑賞サポート費申請書（１年目・個別活動５）'!$A$1:$E$39</definedName>
    <definedName name="_xlnm.Print_Area" localSheetId="1">'収支予算書（１年目・個別活動１）'!$A$1:$J$126</definedName>
    <definedName name="_xlnm.Print_Area" localSheetId="4">'収支予算書（１年目・個別活動２）'!$A$1:$J$133</definedName>
    <definedName name="_xlnm.Print_Area" localSheetId="7">'収支予算書（１年目・個別活動３）'!$A$1:$J$133</definedName>
    <definedName name="_xlnm.Print_Area" localSheetId="10">'収支予算書（１年目・個別活動４）'!$A$1:$J$133</definedName>
    <definedName name="_xlnm.Print_Area" localSheetId="13">'収支予算書（１年目・個別活動５）'!$A$1:$J$133</definedName>
    <definedName name="_xlnm.Print_Area" localSheetId="3">'創作環境サポート費申請書（１年目・個別活動１）'!$A$1:$E$36</definedName>
    <definedName name="_xlnm.Print_Area" localSheetId="6">'創作環境サポート費申請書（１年目・個別活動２）'!$A$1:$E$36</definedName>
    <definedName name="_xlnm.Print_Area" localSheetId="9">'創作環境サポート費申請書（１年目・個別活動３）'!$A$1:$E$36</definedName>
    <definedName name="_xlnm.Print_Area" localSheetId="12">'創作環境サポート費申請書（１年目・個別活動４）'!$A$1:$E$36</definedName>
    <definedName name="_xlnm.Print_Area" localSheetId="15">'創作環境サポート費申請書（１年目・個別活動５）'!$A$1:$E$36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J90" i="28" l="1"/>
  <c r="J98" i="28"/>
  <c r="J90" i="22"/>
  <c r="J98" i="22"/>
  <c r="J85" i="2"/>
  <c r="J62" i="2"/>
  <c r="L20" i="1"/>
  <c r="L21" i="1"/>
  <c r="L22" i="1"/>
  <c r="L23" i="1"/>
  <c r="L19" i="1"/>
  <c r="L13" i="1"/>
  <c r="I20" i="1"/>
  <c r="I21" i="1"/>
  <c r="I22" i="1"/>
  <c r="I23" i="1"/>
  <c r="I19" i="1"/>
  <c r="I13" i="1"/>
  <c r="L14" i="1"/>
  <c r="L15" i="1"/>
  <c r="L16" i="1"/>
  <c r="L17" i="1"/>
  <c r="I14" i="1"/>
  <c r="I15" i="1"/>
  <c r="I16" i="1"/>
  <c r="I17" i="1"/>
  <c r="J125" i="22"/>
  <c r="J104" i="22"/>
  <c r="J85" i="22"/>
  <c r="J78" i="22"/>
  <c r="J72" i="22"/>
  <c r="J66" i="22"/>
  <c r="J60" i="22"/>
  <c r="J51" i="22"/>
  <c r="J45" i="22"/>
  <c r="J38" i="22"/>
  <c r="J30" i="22"/>
  <c r="J21" i="22"/>
  <c r="J15" i="22"/>
  <c r="J11" i="22"/>
  <c r="D9" i="33"/>
  <c r="D9" i="32"/>
  <c r="H6" i="31"/>
  <c r="D9" i="30"/>
  <c r="D9" i="29"/>
  <c r="H6" i="28"/>
  <c r="D9" i="27"/>
  <c r="D9" i="26"/>
  <c r="H6" i="25"/>
  <c r="D9" i="24"/>
  <c r="D9" i="23"/>
  <c r="H6" i="22"/>
  <c r="D30" i="33"/>
  <c r="D32" i="33" s="1"/>
  <c r="J132" i="31" s="1"/>
  <c r="D6" i="33"/>
  <c r="D3" i="33"/>
  <c r="D33" i="32"/>
  <c r="D37" i="32" s="1"/>
  <c r="J111" i="31" s="1"/>
  <c r="D6" i="32"/>
  <c r="D3" i="32"/>
  <c r="J125" i="31"/>
  <c r="J104" i="31"/>
  <c r="J98" i="31"/>
  <c r="D98" i="31"/>
  <c r="J90" i="31"/>
  <c r="D90" i="31"/>
  <c r="J85" i="31"/>
  <c r="J78" i="31"/>
  <c r="D78" i="31"/>
  <c r="J72" i="31"/>
  <c r="J66" i="31"/>
  <c r="D66" i="31"/>
  <c r="J60" i="31"/>
  <c r="J51" i="31"/>
  <c r="D51" i="31"/>
  <c r="J45" i="31"/>
  <c r="J38" i="31"/>
  <c r="J30" i="31"/>
  <c r="J21" i="31"/>
  <c r="J15" i="31"/>
  <c r="J11" i="31"/>
  <c r="D11" i="31"/>
  <c r="H4" i="31"/>
  <c r="H2" i="31"/>
  <c r="D30" i="30"/>
  <c r="D34" i="30" s="1"/>
  <c r="J115" i="28" s="1"/>
  <c r="D6" i="30"/>
  <c r="D3" i="30"/>
  <c r="D33" i="29"/>
  <c r="D37" i="29" s="1"/>
  <c r="J111" i="28" s="1"/>
  <c r="D6" i="29"/>
  <c r="D3" i="29"/>
  <c r="J125" i="28"/>
  <c r="J104" i="28"/>
  <c r="D98" i="28"/>
  <c r="D90" i="28"/>
  <c r="J85" i="28"/>
  <c r="J78" i="28"/>
  <c r="D78" i="28"/>
  <c r="J72" i="28"/>
  <c r="J66" i="28"/>
  <c r="D66" i="28"/>
  <c r="J60" i="28"/>
  <c r="J51" i="28"/>
  <c r="D51" i="28"/>
  <c r="J45" i="28"/>
  <c r="J38" i="28"/>
  <c r="J30" i="28"/>
  <c r="J21" i="28"/>
  <c r="J15" i="28"/>
  <c r="J11" i="28"/>
  <c r="D11" i="28"/>
  <c r="H4" i="28"/>
  <c r="H2" i="28"/>
  <c r="D30" i="27"/>
  <c r="D34" i="27" s="1"/>
  <c r="J115" i="25" s="1"/>
  <c r="D6" i="27"/>
  <c r="D3" i="27"/>
  <c r="D33" i="26"/>
  <c r="D37" i="26" s="1"/>
  <c r="J111" i="25" s="1"/>
  <c r="D6" i="26"/>
  <c r="D3" i="26"/>
  <c r="J125" i="25"/>
  <c r="J104" i="25"/>
  <c r="J98" i="25"/>
  <c r="D98" i="25"/>
  <c r="J90" i="25"/>
  <c r="D90" i="25"/>
  <c r="J85" i="25"/>
  <c r="J78" i="25"/>
  <c r="D78" i="25"/>
  <c r="J72" i="25"/>
  <c r="J66" i="25"/>
  <c r="D66" i="25"/>
  <c r="J60" i="25"/>
  <c r="J51" i="25"/>
  <c r="D51" i="25"/>
  <c r="J45" i="25"/>
  <c r="J38" i="25"/>
  <c r="J30" i="25"/>
  <c r="J21" i="25"/>
  <c r="J15" i="25"/>
  <c r="J11" i="25"/>
  <c r="D11" i="25"/>
  <c r="H4" i="25"/>
  <c r="H2" i="25"/>
  <c r="D30" i="24"/>
  <c r="D34" i="24" s="1"/>
  <c r="J115" i="22" s="1"/>
  <c r="D6" i="24"/>
  <c r="D3" i="24"/>
  <c r="D33" i="23"/>
  <c r="D35" i="23" s="1"/>
  <c r="J131" i="22" s="1"/>
  <c r="D6" i="23"/>
  <c r="D3" i="23"/>
  <c r="D98" i="22"/>
  <c r="D90" i="22"/>
  <c r="D78" i="22"/>
  <c r="D66" i="22"/>
  <c r="D51" i="22"/>
  <c r="D11" i="22"/>
  <c r="H4" i="22"/>
  <c r="H2" i="22"/>
  <c r="D9" i="21"/>
  <c r="D6" i="21"/>
  <c r="D3" i="21"/>
  <c r="D9" i="19"/>
  <c r="D6" i="19"/>
  <c r="D3" i="19"/>
  <c r="J118" i="2"/>
  <c r="J97" i="2"/>
  <c r="J91" i="2"/>
  <c r="J73" i="2"/>
  <c r="J80" i="2"/>
  <c r="J67" i="2"/>
  <c r="J56" i="2"/>
  <c r="J48" i="2"/>
  <c r="J43" i="2"/>
  <c r="J35" i="2"/>
  <c r="J29" i="2"/>
  <c r="J21" i="2"/>
  <c r="J15" i="2"/>
  <c r="J11" i="2"/>
  <c r="D30" i="21"/>
  <c r="D34" i="21" s="1"/>
  <c r="J108" i="2" s="1"/>
  <c r="D34" i="19"/>
  <c r="D38" i="19" s="1"/>
  <c r="J104" i="2" s="1"/>
  <c r="D109" i="28" l="1"/>
  <c r="D109" i="31"/>
  <c r="J109" i="22"/>
  <c r="D109" i="22"/>
  <c r="J109" i="31"/>
  <c r="J109" i="28"/>
  <c r="J102" i="2"/>
  <c r="D109" i="25"/>
  <c r="J109" i="25"/>
  <c r="D34" i="33"/>
  <c r="J115" i="31" s="1"/>
  <c r="J119" i="31" s="1"/>
  <c r="J119" i="28"/>
  <c r="D32" i="30"/>
  <c r="J132" i="28" s="1"/>
  <c r="J119" i="25"/>
  <c r="D32" i="24"/>
  <c r="J132" i="22" s="1"/>
  <c r="D35" i="32"/>
  <c r="J131" i="31" s="1"/>
  <c r="D35" i="29"/>
  <c r="J131" i="28" s="1"/>
  <c r="D32" i="27"/>
  <c r="J132" i="25" s="1"/>
  <c r="D35" i="26"/>
  <c r="J131" i="25" s="1"/>
  <c r="D37" i="23"/>
  <c r="J111" i="22" s="1"/>
  <c r="J119" i="22" s="1"/>
  <c r="J112" i="2"/>
  <c r="D32" i="21"/>
  <c r="J125" i="2" s="1"/>
  <c r="D36" i="19"/>
  <c r="J124" i="2" s="1"/>
  <c r="J121" i="22" l="1"/>
  <c r="J129" i="22" s="1"/>
  <c r="H8" i="1" s="1"/>
  <c r="I8" i="1" s="1"/>
  <c r="J121" i="28"/>
  <c r="J129" i="28" s="1"/>
  <c r="D129" i="28" s="1"/>
  <c r="J121" i="31"/>
  <c r="J114" i="2"/>
  <c r="J121" i="25"/>
  <c r="J129" i="25" s="1"/>
  <c r="K9" i="1" s="1"/>
  <c r="L9" i="1" s="1"/>
  <c r="J129" i="31" l="1"/>
  <c r="K11" i="1" s="1"/>
  <c r="L11" i="1" s="1"/>
  <c r="K8" i="1"/>
  <c r="L8" i="1" s="1"/>
  <c r="D121" i="22"/>
  <c r="D129" i="22"/>
  <c r="D121" i="28"/>
  <c r="J122" i="2"/>
  <c r="H7" i="1" s="1"/>
  <c r="I7" i="1" s="1"/>
  <c r="H10" i="1"/>
  <c r="I10" i="1" s="1"/>
  <c r="K10" i="1"/>
  <c r="L10" i="1" s="1"/>
  <c r="D129" i="31"/>
  <c r="D129" i="25"/>
  <c r="D121" i="31"/>
  <c r="H9" i="1"/>
  <c r="I9" i="1" s="1"/>
  <c r="D121" i="25"/>
  <c r="D91" i="2"/>
  <c r="D85" i="2"/>
  <c r="D73" i="2"/>
  <c r="D62" i="2"/>
  <c r="D48" i="2"/>
  <c r="H11" i="1" l="1"/>
  <c r="I11" i="1" s="1"/>
  <c r="K7" i="1"/>
  <c r="L7" i="1" s="1"/>
  <c r="D102" i="2"/>
  <c r="D114" i="2" s="1"/>
  <c r="D122" i="2"/>
  <c r="H6" i="2"/>
  <c r="N20" i="1"/>
  <c r="N19" i="1"/>
  <c r="N14" i="1"/>
  <c r="N13" i="1"/>
  <c r="H4" i="2" l="1"/>
  <c r="H2" i="2"/>
  <c r="I24" i="1" l="1"/>
  <c r="I18" i="1"/>
  <c r="L24" i="1"/>
  <c r="L18" i="1"/>
  <c r="N8" i="1" l="1"/>
  <c r="L12" i="1"/>
  <c r="L25" i="1" s="1"/>
  <c r="N26" i="1" l="1"/>
  <c r="I12" i="1"/>
  <c r="I25" i="1" s="1"/>
  <c r="N25" i="1" s="1"/>
  <c r="N7" i="1"/>
</calcChain>
</file>

<file path=xl/sharedStrings.xml><?xml version="1.0" encoding="utf-8"?>
<sst xmlns="http://schemas.openxmlformats.org/spreadsheetml/2006/main" count="642" uniqueCount="145">
  <si>
    <t>【サポート費計画表】</t>
    <rPh sb="5" eb="6">
      <t>ヒ</t>
    </rPh>
    <rPh sb="6" eb="9">
      <t>ケイカクヒョウ</t>
    </rPh>
    <phoneticPr fontId="3"/>
  </si>
  <si>
    <t>申請団体名：</t>
    <rPh sb="0" eb="2">
      <t>シンセイ</t>
    </rPh>
    <rPh sb="2" eb="5">
      <t>ダンタイメイ</t>
    </rPh>
    <phoneticPr fontId="3"/>
  </si>
  <si>
    <t>東京芸術文化創造発信助成 カテゴリーⅡ 長期助成</t>
    <phoneticPr fontId="3"/>
  </si>
  <si>
    <t>申請事業名：</t>
    <rPh sb="0" eb="5">
      <t>シンセイジギョウメイ</t>
    </rPh>
    <phoneticPr fontId="3"/>
  </si>
  <si>
    <t>助成年</t>
  </si>
  <si>
    <t>鑑賞ｻﾎﾟｰﾄ費の申請有無</t>
    <rPh sb="7" eb="8">
      <t>ヒ</t>
    </rPh>
    <rPh sb="9" eb="11">
      <t>シンセイ</t>
    </rPh>
    <rPh sb="11" eb="13">
      <t>ウム</t>
    </rPh>
    <phoneticPr fontId="3"/>
  </si>
  <si>
    <t>創作環境ｻﾎﾟｰﾄ費の申請有無</t>
    <rPh sb="0" eb="2">
      <t>ソウサク</t>
    </rPh>
    <rPh sb="2" eb="4">
      <t>カンキョウ</t>
    </rPh>
    <rPh sb="9" eb="10">
      <t>ヒ</t>
    </rPh>
    <rPh sb="11" eb="13">
      <t>シンセイ</t>
    </rPh>
    <rPh sb="13" eb="15">
      <t>ウム</t>
    </rPh>
    <phoneticPr fontId="3"/>
  </si>
  <si>
    <t>申請有無</t>
    <rPh sb="0" eb="2">
      <t>シンセイ</t>
    </rPh>
    <rPh sb="2" eb="4">
      <t>ウム</t>
    </rPh>
    <phoneticPr fontId="3"/>
  </si>
  <si>
    <r>
      <t xml:space="preserve">申請額
</t>
    </r>
    <r>
      <rPr>
        <sz val="9"/>
        <rFont val="HGSｺﾞｼｯｸM"/>
        <family val="3"/>
        <charset val="128"/>
      </rPr>
      <t>[上限額内のみ</t>
    </r>
    <r>
      <rPr>
        <sz val="11"/>
        <rFont val="HGSｺﾞｼｯｸM"/>
        <family val="3"/>
        <charset val="128"/>
      </rPr>
      <t>]</t>
    </r>
    <rPh sb="0" eb="3">
      <t>シンセイガク</t>
    </rPh>
    <rPh sb="5" eb="7">
      <t>ジョウゲン</t>
    </rPh>
    <rPh sb="7" eb="8">
      <t>ガク</t>
    </rPh>
    <rPh sb="8" eb="9">
      <t>ナイ</t>
    </rPh>
    <phoneticPr fontId="3"/>
  </si>
  <si>
    <r>
      <t xml:space="preserve">申請額
</t>
    </r>
    <r>
      <rPr>
        <sz val="9"/>
        <rFont val="HGSｺﾞｼｯｸM"/>
        <family val="3"/>
        <charset val="128"/>
      </rPr>
      <t>[上限額内のみ]</t>
    </r>
    <rPh sb="0" eb="3">
      <t>シンセイガク</t>
    </rPh>
    <phoneticPr fontId="3"/>
  </si>
  <si>
    <t>１年目</t>
  </si>
  <si>
    <t>個別活動（１）</t>
  </si>
  <si>
    <t>円</t>
  </si>
  <si>
    <t>の事業</t>
  </si>
  <si>
    <t>個別活動（２）</t>
  </si>
  <si>
    <t>個別活動（３）</t>
  </si>
  <si>
    <t>個別活動（４）</t>
  </si>
  <si>
    <t>個別活動（５）</t>
  </si>
  <si>
    <t>１年目合計</t>
  </si>
  <si>
    <t>２年目</t>
  </si>
  <si>
    <t>２年目合計</t>
  </si>
  <si>
    <t>３年目</t>
  </si>
  <si>
    <t>３年目合計</t>
  </si>
  <si>
    <t>総額</t>
  </si>
  <si>
    <t>（１年目の事業、２年目の事業、３年目の事業の合計）</t>
    <phoneticPr fontId="3"/>
  </si>
  <si>
    <t>〔１年目の個別活動分のみ提出〕</t>
    <rPh sb="2" eb="4">
      <t>ネンメ</t>
    </rPh>
    <rPh sb="5" eb="7">
      <t>コベツ</t>
    </rPh>
    <rPh sb="7" eb="9">
      <t>カツドウ</t>
    </rPh>
    <rPh sb="9" eb="10">
      <t>ブン</t>
    </rPh>
    <rPh sb="12" eb="14">
      <t>テイシュツ</t>
    </rPh>
    <phoneticPr fontId="3"/>
  </si>
  <si>
    <t>１年目・個別活動（１）</t>
    <rPh sb="4" eb="6">
      <t>コベツ</t>
    </rPh>
    <phoneticPr fontId="3"/>
  </si>
  <si>
    <t>収支予算書</t>
    <phoneticPr fontId="3"/>
  </si>
  <si>
    <t>東京芸術文化創造発信助成 カテゴリーⅡ 長期助成</t>
    <rPh sb="20" eb="22">
      <t>チョウキ</t>
    </rPh>
    <phoneticPr fontId="3"/>
  </si>
  <si>
    <t>【収入】</t>
    <rPh sb="1" eb="3">
      <t>シュウニュウ</t>
    </rPh>
    <phoneticPr fontId="3"/>
  </si>
  <si>
    <t>（円）</t>
    <rPh sb="1" eb="2">
      <t>エン</t>
    </rPh>
    <phoneticPr fontId="3"/>
  </si>
  <si>
    <t>【支出】</t>
  </si>
  <si>
    <t>費目</t>
    <rPh sb="0" eb="2">
      <t>ヒモク</t>
    </rPh>
    <phoneticPr fontId="3"/>
  </si>
  <si>
    <t>内訳</t>
    <rPh sb="0" eb="2">
      <t>ウチワケ</t>
    </rPh>
    <phoneticPr fontId="3"/>
  </si>
  <si>
    <t>予算額</t>
    <rPh sb="0" eb="2">
      <t>ヨサン</t>
    </rPh>
    <rPh sb="2" eb="3">
      <t>ガク</t>
    </rPh>
    <phoneticPr fontId="3"/>
  </si>
  <si>
    <t>合計額</t>
    <rPh sb="0" eb="2">
      <t>ゴウケイ</t>
    </rPh>
    <rPh sb="2" eb="3">
      <t>ガク</t>
    </rPh>
    <phoneticPr fontId="3"/>
  </si>
  <si>
    <t>内訳（支払先）</t>
    <rPh sb="0" eb="2">
      <t>ウチワケ</t>
    </rPh>
    <rPh sb="3" eb="6">
      <t>シハライサキ</t>
    </rPh>
    <phoneticPr fontId="3"/>
  </si>
  <si>
    <t>美術・映像</t>
    <phoneticPr fontId="3"/>
  </si>
  <si>
    <t>作品制作費</t>
    <phoneticPr fontId="3"/>
  </si>
  <si>
    <t>出演費</t>
  </si>
  <si>
    <t>音楽費</t>
    <phoneticPr fontId="3"/>
  </si>
  <si>
    <t>文芸費</t>
    <phoneticPr fontId="3"/>
  </si>
  <si>
    <t>会場費</t>
    <phoneticPr fontId="3"/>
  </si>
  <si>
    <t>舞台費</t>
    <phoneticPr fontId="3"/>
  </si>
  <si>
    <t>〔共催者負担金〕</t>
    <rPh sb="1" eb="3">
      <t>キョウサイ</t>
    </rPh>
    <rPh sb="3" eb="4">
      <t>シャ</t>
    </rPh>
    <rPh sb="4" eb="7">
      <t>フタンキン</t>
    </rPh>
    <phoneticPr fontId="3"/>
  </si>
  <si>
    <t>設営費</t>
    <phoneticPr fontId="3"/>
  </si>
  <si>
    <t>運搬費</t>
    <phoneticPr fontId="3"/>
  </si>
  <si>
    <t>謝金</t>
    <phoneticPr fontId="3"/>
  </si>
  <si>
    <t>入</t>
    <phoneticPr fontId="3"/>
  </si>
  <si>
    <t>旅費</t>
    <phoneticPr fontId="3"/>
  </si>
  <si>
    <t>〔寄付金・協賛金〕</t>
    <rPh sb="1" eb="4">
      <t>キフキン</t>
    </rPh>
    <rPh sb="5" eb="8">
      <t>キョウサンキン</t>
    </rPh>
    <phoneticPr fontId="3"/>
  </si>
  <si>
    <t>通信費</t>
    <phoneticPr fontId="3"/>
  </si>
  <si>
    <t>〔プログラム・図録等販売収入〕</t>
    <rPh sb="7" eb="9">
      <t>ズロク</t>
    </rPh>
    <rPh sb="9" eb="10">
      <t>トウ</t>
    </rPh>
    <rPh sb="10" eb="12">
      <t>ハンバイ</t>
    </rPh>
    <rPh sb="12" eb="14">
      <t>シュウニュウ</t>
    </rPh>
    <phoneticPr fontId="3"/>
  </si>
  <si>
    <t>宣伝費</t>
    <phoneticPr fontId="3"/>
  </si>
  <si>
    <t>印刷費</t>
    <phoneticPr fontId="3"/>
  </si>
  <si>
    <t>〔広告料・その他収入〕</t>
    <rPh sb="1" eb="4">
      <t>コウコクリョウ</t>
    </rPh>
    <rPh sb="7" eb="8">
      <t>ホカ</t>
    </rPh>
    <rPh sb="8" eb="10">
      <t>シュウニュウ</t>
    </rPh>
    <phoneticPr fontId="3"/>
  </si>
  <si>
    <t>記録費</t>
    <phoneticPr fontId="3"/>
  </si>
  <si>
    <t>　</t>
    <phoneticPr fontId="3"/>
  </si>
  <si>
    <r>
      <rPr>
        <b/>
        <sz val="9"/>
        <rFont val="HGPｺﾞｼｯｸM"/>
        <family val="3"/>
        <charset val="128"/>
      </rPr>
      <t>助成対象経費Ⅱ</t>
    </r>
    <r>
      <rPr>
        <sz val="9"/>
        <rFont val="HGPｺﾞｼｯｸM"/>
        <family val="3"/>
        <charset val="128"/>
      </rPr>
      <t xml:space="preserve">
（サポート費）
※超過分のみ</t>
    </r>
    <phoneticPr fontId="3"/>
  </si>
  <si>
    <r>
      <rPr>
        <sz val="14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3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</si>
  <si>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3"/>
  </si>
  <si>
    <t>* この枠がマイナスになる場合、助成金の申請はできません。</t>
    <phoneticPr fontId="3"/>
  </si>
  <si>
    <t>* 飲食に係る経費は記載できません。</t>
    <rPh sb="2" eb="4">
      <t>インショク</t>
    </rPh>
    <rPh sb="10" eb="12">
      <t>キサイ</t>
    </rPh>
    <phoneticPr fontId="3"/>
  </si>
  <si>
    <t>★</t>
    <phoneticPr fontId="3"/>
  </si>
  <si>
    <t>（注）</t>
    <phoneticPr fontId="3"/>
  </si>
  <si>
    <t>飲食に係る経費等、収支予算書に記載できない経費があります（「助成対象外経費」にも記載不可）。詳細は、公募ガイドライン別表【助成対象経費一覧表Ⅰ（本体）】を参照してください。</t>
    <rPh sb="72" eb="74">
      <t>ホンタイ</t>
    </rPh>
    <phoneticPr fontId="3"/>
  </si>
  <si>
    <r>
      <rPr>
        <b/>
        <sz val="9"/>
        <rFont val="HGPｺﾞｼｯｸM"/>
        <family val="3"/>
        <charset val="128"/>
      </rPr>
      <t>サポート費</t>
    </r>
    <r>
      <rPr>
        <sz val="9"/>
        <rFont val="HGPｺﾞｼｯｸM"/>
        <family val="3"/>
        <charset val="128"/>
      </rPr>
      <t xml:space="preserve">
[上限額内]</t>
    </r>
    <rPh sb="4" eb="5">
      <t>ヒ</t>
    </rPh>
    <rPh sb="7" eb="11">
      <t>ジョウゲンガクナイ</t>
    </rPh>
    <phoneticPr fontId="3"/>
  </si>
  <si>
    <t>〔１年目の個別活動分のみ提出〕</t>
    <phoneticPr fontId="3"/>
  </si>
  <si>
    <t>１年目・個別活動（１）</t>
    <phoneticPr fontId="3"/>
  </si>
  <si>
    <t>（１）対象経費（鑑賞者・参加者等を対象としたアクセシビリティ向上のための経費）</t>
    <rPh sb="3" eb="5">
      <t>タイショウ</t>
    </rPh>
    <rPh sb="5" eb="7">
      <t>ケイヒ</t>
    </rPh>
    <rPh sb="17" eb="19">
      <t>タイショウ</t>
    </rPh>
    <rPh sb="30" eb="32">
      <t>コウジョウ</t>
    </rPh>
    <rPh sb="36" eb="38">
      <t>ケイヒ</t>
    </rPh>
    <phoneticPr fontId="3"/>
  </si>
  <si>
    <t>手話通訳費、バリアフリー日本語字幕費、音声認識アプリの活用を含めたリアルタイム字幕費、音声案内費（バリアフリー音声ガイド等）、点字サイン費、点字パンフレット、バリアフリー対応費、ガイドヘルパー費、多言語翻訳費、鑑賞者・参加者等に向けた託児費、外国語対応スタッフ費 等</t>
    <phoneticPr fontId="3"/>
  </si>
  <si>
    <t>（２）鑑賞サポート費の使用目的と活用内容について、具体的に記入してください。</t>
    <rPh sb="9" eb="10">
      <t>ヒ</t>
    </rPh>
    <rPh sb="11" eb="13">
      <t>シヨウ</t>
    </rPh>
    <rPh sb="13" eb="15">
      <t>モクテキ</t>
    </rPh>
    <rPh sb="16" eb="18">
      <t>カツヨウ</t>
    </rPh>
    <rPh sb="18" eb="20">
      <t>ナイヨウ</t>
    </rPh>
    <rPh sb="25" eb="28">
      <t>グタイテキ</t>
    </rPh>
    <rPh sb="29" eb="31">
      <t>キニュウ</t>
    </rPh>
    <phoneticPr fontId="3"/>
  </si>
  <si>
    <t>（３）鑑賞サポート費 申請額　内訳（支払先）</t>
    <rPh sb="9" eb="10">
      <t>ヒ</t>
    </rPh>
    <rPh sb="11" eb="14">
      <t>シンセイガク</t>
    </rPh>
    <rPh sb="15" eb="17">
      <t>ウチワケ</t>
    </rPh>
    <rPh sb="18" eb="20">
      <t>シハライ</t>
    </rPh>
    <rPh sb="20" eb="21">
      <t>サキ</t>
    </rPh>
    <phoneticPr fontId="3"/>
  </si>
  <si>
    <t>予算額（円）</t>
    <rPh sb="0" eb="3">
      <t>ヨサンガク</t>
    </rPh>
    <rPh sb="4" eb="5">
      <t>エン</t>
    </rPh>
    <phoneticPr fontId="3"/>
  </si>
  <si>
    <t>鑑賞サポート費 合計額</t>
    <rPh sb="6" eb="7">
      <t>ヒ</t>
    </rPh>
    <rPh sb="8" eb="11">
      <t>ゴウケイガク</t>
    </rPh>
    <phoneticPr fontId="3"/>
  </si>
  <si>
    <t>（１）対象経費（創作環境向上を目的とした保育・ハラスメント防止対策に関する経費）</t>
    <rPh sb="3" eb="5">
      <t>タイショウ</t>
    </rPh>
    <rPh sb="5" eb="7">
      <t>ケイヒ</t>
    </rPh>
    <rPh sb="8" eb="10">
      <t>ソウサク</t>
    </rPh>
    <rPh sb="10" eb="12">
      <t>カンキョウ</t>
    </rPh>
    <rPh sb="12" eb="14">
      <t>コウジョウ</t>
    </rPh>
    <rPh sb="15" eb="17">
      <t>モクテキ</t>
    </rPh>
    <rPh sb="20" eb="22">
      <t>ホイク</t>
    </rPh>
    <rPh sb="29" eb="33">
      <t>ボウシタイサク</t>
    </rPh>
    <rPh sb="34" eb="35">
      <t>カン</t>
    </rPh>
    <rPh sb="37" eb="39">
      <t>ケイヒ</t>
    </rPh>
    <phoneticPr fontId="3"/>
  </si>
  <si>
    <t>（２）創作環境サポート費の使用目的と活用内容について、具体的に記入してください。</t>
    <phoneticPr fontId="3"/>
  </si>
  <si>
    <t>（３）創作環境サポート費申請額　内訳（支払先）</t>
    <rPh sb="3" eb="5">
      <t>ソウサク</t>
    </rPh>
    <rPh sb="5" eb="7">
      <t>カンキョウ</t>
    </rPh>
    <rPh sb="11" eb="12">
      <t>ヒ</t>
    </rPh>
    <rPh sb="12" eb="15">
      <t>シンセイガク</t>
    </rPh>
    <rPh sb="16" eb="18">
      <t>ウチワケ</t>
    </rPh>
    <rPh sb="19" eb="22">
      <t>シハライサキ</t>
    </rPh>
    <phoneticPr fontId="3"/>
  </si>
  <si>
    <t>創作環境サポート費 合計額</t>
    <rPh sb="0" eb="2">
      <t>ソウサク</t>
    </rPh>
    <rPh sb="2" eb="4">
      <t>カンキョウ</t>
    </rPh>
    <rPh sb="8" eb="9">
      <t>ヒ</t>
    </rPh>
    <rPh sb="10" eb="13">
      <t>ゴウケイガク</t>
    </rPh>
    <phoneticPr fontId="3"/>
  </si>
  <si>
    <t>①保育サービス費
　・申請事業に関わる企画制作者・出演者・スタッフが利用する保育サービス費
　（ベビーシッター・保育士・託児費用）
②ハラスメント防止対策費
　・申請事業に関わる企画制作者・出演者・スタッフが受講する各種ハラスメント（セクシャルハラスメントや
　　パワーハラスメントなど）の防止を目的とした研修や講座の受講費用
　・ハラスメント防止対策やガイドライン作成のための弁護士・社会保険労務士（法人含む）への相談費用</t>
    <phoneticPr fontId="3"/>
  </si>
  <si>
    <t>１年目・個別活動（２）</t>
    <rPh sb="4" eb="6">
      <t>コベツ</t>
    </rPh>
    <phoneticPr fontId="3"/>
  </si>
  <si>
    <t>１年目・個別活動（２）</t>
    <phoneticPr fontId="3"/>
  </si>
  <si>
    <t>１年目・個別活動（３）</t>
    <rPh sb="4" eb="6">
      <t>コベツ</t>
    </rPh>
    <phoneticPr fontId="3"/>
  </si>
  <si>
    <t>１年目・個別活動（３）</t>
    <phoneticPr fontId="3"/>
  </si>
  <si>
    <t>１年目・個別活動（４）</t>
    <rPh sb="4" eb="6">
      <t>コベツ</t>
    </rPh>
    <phoneticPr fontId="3"/>
  </si>
  <si>
    <t>１年目・個別活動（４）</t>
    <phoneticPr fontId="3"/>
  </si>
  <si>
    <t>１年目・個別活動（５）</t>
    <rPh sb="4" eb="6">
      <t>コベツ</t>
    </rPh>
    <phoneticPr fontId="3"/>
  </si>
  <si>
    <t>１年目・個別活動（５）</t>
    <phoneticPr fontId="3"/>
  </si>
  <si>
    <r>
      <t xml:space="preserve">各年の個別活動名
</t>
    </r>
    <r>
      <rPr>
        <sz val="9"/>
        <color rgb="FF000000"/>
        <rFont val="HGSｺﾞｼｯｸM"/>
        <family val="3"/>
        <charset val="128"/>
      </rPr>
      <t>（*個別活動名が確定していない場合は末尾に（仮）と付記）</t>
    </r>
    <phoneticPr fontId="2"/>
  </si>
  <si>
    <t>〔他の助成金・補助金〕</t>
    <phoneticPr fontId="3"/>
  </si>
  <si>
    <t>* 助成団体名の後ろに（申請中）、（申請予定）、（決定）等を付記</t>
    <phoneticPr fontId="3"/>
  </si>
  <si>
    <r>
      <rPr>
        <sz val="14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3"/>
  </si>
  <si>
    <t>※鑑賞サポート費について、上限額（20万円）を超えて申請する場合のみ、「鑑賞サポート費申請書」における超過分の金額（＝【16超過分】）が自動入力されます。</t>
    <rPh sb="13" eb="16">
      <t>ジョウゲンガク</t>
    </rPh>
    <rPh sb="19" eb="21">
      <t>マンエン</t>
    </rPh>
    <rPh sb="23" eb="24">
      <t>コ</t>
    </rPh>
    <rPh sb="26" eb="28">
      <t>シンセイ</t>
    </rPh>
    <rPh sb="30" eb="32">
      <t>バアイ</t>
    </rPh>
    <rPh sb="51" eb="54">
      <t>チョウカブン</t>
    </rPh>
    <phoneticPr fontId="3"/>
  </si>
  <si>
    <t>※創作環境サポート費について、上限額（10万円）を超えて申請する場合のみ、「創作環境サポート費申請書」における超過分の金額（＝【17超過分】）が自動入力されます。</t>
    <rPh sb="15" eb="18">
      <t>ジョウゲンガク</t>
    </rPh>
    <rPh sb="21" eb="23">
      <t>マンエン</t>
    </rPh>
    <rPh sb="25" eb="26">
      <t>コ</t>
    </rPh>
    <rPh sb="28" eb="30">
      <t>シンセイ</t>
    </rPh>
    <rPh sb="32" eb="34">
      <t>バアイ</t>
    </rPh>
    <rPh sb="55" eb="58">
      <t>チョウカブン</t>
    </rPh>
    <phoneticPr fontId="3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</si>
  <si>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I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3"/>
  </si>
  <si>
    <t>申請団体名：</t>
    <rPh sb="0" eb="2">
      <t>シンセイ</t>
    </rPh>
    <rPh sb="2" eb="5">
      <t>ダンタイメイ</t>
    </rPh>
    <phoneticPr fontId="2"/>
  </si>
  <si>
    <t>申請事業名：</t>
    <rPh sb="0" eb="5">
      <t>シンセイジギョウメイ</t>
    </rPh>
    <phoneticPr fontId="2"/>
  </si>
  <si>
    <t>東京芸術文化創造発信助成 カテゴリーⅡ 長期助成</t>
    <phoneticPr fontId="2"/>
  </si>
  <si>
    <t>申請活動名：</t>
    <rPh sb="0" eb="2">
      <t>シンセイ</t>
    </rPh>
    <rPh sb="2" eb="5">
      <t>カツドウメイ</t>
    </rPh>
    <phoneticPr fontId="2"/>
  </si>
  <si>
    <t>鑑賞サポート費 上限額内（＝【16上限内】）
       ※合計額のうち上限額200,000円以内の金額が自動計算されます。</t>
    <rPh sb="8" eb="11">
      <t>ジョウゲンガク</t>
    </rPh>
    <rPh sb="11" eb="12">
      <t>ナイ</t>
    </rPh>
    <rPh sb="31" eb="34">
      <t>ゴウケイガク</t>
    </rPh>
    <rPh sb="37" eb="40">
      <t>ジョウゲンガク</t>
    </rPh>
    <rPh sb="47" eb="48">
      <t>エン</t>
    </rPh>
    <rPh sb="48" eb="50">
      <t>イナイ</t>
    </rPh>
    <rPh sb="51" eb="53">
      <t>キンガク</t>
    </rPh>
    <rPh sb="54" eb="56">
      <t>ジドウ</t>
    </rPh>
    <rPh sb="56" eb="58">
      <t>ケイサン</t>
    </rPh>
    <phoneticPr fontId="3"/>
  </si>
  <si>
    <t>=【16上限内】</t>
  </si>
  <si>
    <t>※　鑑賞サポート費合計額のうち、上限額200,000円以内の金額（＝【16上限内】）については、「収支予算書」に
　　おける「助成対象経費Ⅱ」の「【16上限内】鑑賞サポート費 [上限額内]」に金額が自動入力されます。</t>
    <rPh sb="9" eb="12">
      <t>ゴウケイガク</t>
    </rPh>
    <rPh sb="16" eb="19">
      <t>ジョウゲンガク</t>
    </rPh>
    <rPh sb="27" eb="29">
      <t>イナイ</t>
    </rPh>
    <rPh sb="30" eb="32">
      <t>キンガク</t>
    </rPh>
    <rPh sb="99" eb="101">
      <t>ジドウ</t>
    </rPh>
    <rPh sb="101" eb="103">
      <t>ニュウリョク</t>
    </rPh>
    <phoneticPr fontId="3"/>
  </si>
  <si>
    <t>創作環境サポート費 上限額内（＝【17上限内】）
       ※合計額のうち上限額100,000円以内の金額が自動計算されます。</t>
    <rPh sb="0" eb="2">
      <t>ソウサク</t>
    </rPh>
    <rPh sb="2" eb="4">
      <t>カンキョウ</t>
    </rPh>
    <rPh sb="10" eb="13">
      <t>ジョウゲンガク</t>
    </rPh>
    <rPh sb="13" eb="14">
      <t>ナイ</t>
    </rPh>
    <rPh sb="33" eb="36">
      <t>ゴウケイガク</t>
    </rPh>
    <rPh sb="39" eb="42">
      <t>ジョウゲンガク</t>
    </rPh>
    <rPh sb="49" eb="50">
      <t>エン</t>
    </rPh>
    <rPh sb="50" eb="52">
      <t>イナイ</t>
    </rPh>
    <rPh sb="53" eb="55">
      <t>キンガク</t>
    </rPh>
    <rPh sb="56" eb="58">
      <t>ジドウ</t>
    </rPh>
    <rPh sb="58" eb="60">
      <t>ケイサン</t>
    </rPh>
    <phoneticPr fontId="3"/>
  </si>
  <si>
    <t>=【17上限内】</t>
  </si>
  <si>
    <t>鑑賞サポート費 超過分（＝【16超過分】）
       ※合計額のうち上限額200,000円を超過する金額が自動計算されます。</t>
    <rPh sb="8" eb="10">
      <t>チョウカ</t>
    </rPh>
    <rPh sb="10" eb="11">
      <t>ブン</t>
    </rPh>
    <rPh sb="30" eb="33">
      <t>ゴウケイガク</t>
    </rPh>
    <rPh sb="36" eb="39">
      <t>ジョウゲンガク</t>
    </rPh>
    <rPh sb="46" eb="47">
      <t>エン</t>
    </rPh>
    <rPh sb="48" eb="50">
      <t>チョウカ</t>
    </rPh>
    <rPh sb="52" eb="54">
      <t>キンガク</t>
    </rPh>
    <rPh sb="55" eb="57">
      <t>ジドウ</t>
    </rPh>
    <rPh sb="57" eb="59">
      <t>ケイサン</t>
    </rPh>
    <phoneticPr fontId="3"/>
  </si>
  <si>
    <t>=【16超過分】</t>
  </si>
  <si>
    <t>※　鑑賞サポート費合計額について、上限額200,000円まで（＝【16上限内】）は助成率が10/10です。
　　合計額から200,000円を超える経費（=【16超過分】）については、助成率が1/2となります。</t>
    <rPh sb="9" eb="12">
      <t>ゴウケイガク</t>
    </rPh>
    <rPh sb="17" eb="20">
      <t>ジョウゲンガク</t>
    </rPh>
    <rPh sb="41" eb="44">
      <t>ジョセイリツ</t>
    </rPh>
    <rPh sb="56" eb="59">
      <t>ゴウケイガク</t>
    </rPh>
    <rPh sb="68" eb="69">
      <t>エン</t>
    </rPh>
    <rPh sb="70" eb="71">
      <t>コ</t>
    </rPh>
    <rPh sb="73" eb="75">
      <t>ケイヒ</t>
    </rPh>
    <rPh sb="91" eb="94">
      <t>ジョセイリツ</t>
    </rPh>
    <phoneticPr fontId="3"/>
  </si>
  <si>
    <t>創作環境サポート費 超過分（＝【17超過分】）
       ※合計額のうち上限額100,000円を超過する金額が自動計算されます。</t>
    <rPh sb="0" eb="4">
      <t>ソウサクカンキョウ</t>
    </rPh>
    <rPh sb="10" eb="12">
      <t>チョウカ</t>
    </rPh>
    <rPh sb="12" eb="13">
      <t>ブン</t>
    </rPh>
    <rPh sb="32" eb="35">
      <t>ゴウケイガク</t>
    </rPh>
    <rPh sb="38" eb="41">
      <t>ジョウゲンガク</t>
    </rPh>
    <rPh sb="48" eb="49">
      <t>エン</t>
    </rPh>
    <rPh sb="50" eb="52">
      <t>チョウカ</t>
    </rPh>
    <rPh sb="54" eb="56">
      <t>キンガク</t>
    </rPh>
    <rPh sb="57" eb="59">
      <t>ジドウ</t>
    </rPh>
    <rPh sb="59" eb="61">
      <t>ケイサン</t>
    </rPh>
    <phoneticPr fontId="3"/>
  </si>
  <si>
    <t>=【17超過分】</t>
  </si>
  <si>
    <t>※　創作環境サポート費合計額について、上限額100,000円まで（＝【17上限内】）は助成率が10/10です。
　　合計額から100,000円を超える経費（=【17超過分】）については、助成率が1/2となります。</t>
    <rPh sb="11" eb="14">
      <t>ゴウケイガク</t>
    </rPh>
    <rPh sb="19" eb="22">
      <t>ジョウゲンガク</t>
    </rPh>
    <rPh sb="43" eb="46">
      <t>ジョセイリツ</t>
    </rPh>
    <rPh sb="58" eb="61">
      <t>ゴウケイガク</t>
    </rPh>
    <rPh sb="70" eb="71">
      <t>エン</t>
    </rPh>
    <rPh sb="72" eb="73">
      <t>コ</t>
    </rPh>
    <rPh sb="75" eb="77">
      <t>ケイヒ</t>
    </rPh>
    <rPh sb="93" eb="96">
      <t>ジョセイリツ</t>
    </rPh>
    <phoneticPr fontId="3"/>
  </si>
  <si>
    <t>会場費</t>
    <rPh sb="0" eb="3">
      <t>カイジョウヒ</t>
    </rPh>
    <phoneticPr fontId="2"/>
  </si>
  <si>
    <t>作品借料</t>
    <rPh sb="0" eb="2">
      <t>サクヒン</t>
    </rPh>
    <rPh sb="2" eb="4">
      <t>シャクリョウ</t>
    </rPh>
    <phoneticPr fontId="2"/>
  </si>
  <si>
    <r>
      <rPr>
        <b/>
        <sz val="12"/>
        <color rgb="FFFF0000"/>
        <rFont val="HGPｺﾞｼｯｸM"/>
        <family val="3"/>
        <charset val="128"/>
      </rPr>
      <t xml:space="preserve">Ａ </t>
    </r>
    <r>
      <rPr>
        <b/>
        <sz val="12"/>
        <rFont val="HGPｺﾞｼｯｸM"/>
        <family val="3"/>
        <charset val="128"/>
      </rPr>
      <t>入場料・参加費収入・その他の収入 小計</t>
    </r>
    <phoneticPr fontId="3"/>
  </si>
  <si>
    <r>
      <rPr>
        <b/>
        <sz val="12"/>
        <color rgb="FFFF0000"/>
        <rFont val="HGPｺﾞｼｯｸM"/>
        <family val="3"/>
        <charset val="128"/>
      </rPr>
      <t>Ｅ</t>
    </r>
    <r>
      <rPr>
        <b/>
        <sz val="12"/>
        <rFont val="HGPｺﾞｼｯｸM"/>
        <family val="3"/>
        <charset val="128"/>
      </rPr>
      <t xml:space="preserve"> 助成対象経費Ⅰ 小計</t>
    </r>
    <phoneticPr fontId="3"/>
  </si>
  <si>
    <r>
      <rPr>
        <sz val="12"/>
        <color indexed="10"/>
        <rFont val="HGPｺﾞｼｯｸM"/>
        <family val="3"/>
        <charset val="128"/>
      </rPr>
      <t>Ｂ</t>
    </r>
    <r>
      <rPr>
        <sz val="12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3"/>
  </si>
  <si>
    <r>
      <rPr>
        <sz val="12"/>
        <color indexed="10"/>
        <rFont val="HGPｺﾞｼｯｸM"/>
        <family val="3"/>
        <charset val="128"/>
      </rPr>
      <t>Ｃ</t>
    </r>
    <r>
      <rPr>
        <sz val="12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3"/>
  </si>
  <si>
    <r>
      <rPr>
        <b/>
        <sz val="10"/>
        <rFont val="HGPｺﾞｼｯｸM"/>
        <family val="3"/>
        <charset val="128"/>
      </rPr>
      <t>助成対象経費Ⅱ</t>
    </r>
    <r>
      <rPr>
        <sz val="10"/>
        <rFont val="HGPｺﾞｼｯｸM"/>
        <family val="3"/>
        <charset val="128"/>
      </rPr>
      <t xml:space="preserve">
（サポート費）
※超過分のみ</t>
    </r>
    <phoneticPr fontId="3"/>
  </si>
  <si>
    <r>
      <rPr>
        <b/>
        <sz val="12"/>
        <color indexed="10"/>
        <rFont val="HGPｺﾞｼｯｸM"/>
        <family val="3"/>
        <charset val="128"/>
      </rPr>
      <t>F</t>
    </r>
    <r>
      <rPr>
        <b/>
        <sz val="12"/>
        <rFont val="HGPｺﾞｼｯｸM"/>
        <family val="3"/>
        <charset val="128"/>
      </rPr>
      <t xml:space="preserve"> 助成対象経費Ⅱ 小計</t>
    </r>
    <rPh sb="1" eb="3">
      <t>ジョセイ</t>
    </rPh>
    <rPh sb="3" eb="5">
      <t>タイショウ</t>
    </rPh>
    <rPh sb="5" eb="7">
      <t>ケイヒ</t>
    </rPh>
    <rPh sb="9" eb="10">
      <t>ショウ</t>
    </rPh>
    <rPh sb="10" eb="11">
      <t>ケイ</t>
    </rPh>
    <phoneticPr fontId="3"/>
  </si>
  <si>
    <r>
      <rPr>
        <b/>
        <sz val="12"/>
        <color indexed="10"/>
        <rFont val="HGPｺﾞｼｯｸM"/>
        <family val="3"/>
        <charset val="128"/>
      </rPr>
      <t>G</t>
    </r>
    <r>
      <rPr>
        <b/>
        <sz val="12"/>
        <rFont val="HGPｺﾞｼｯｸM"/>
        <family val="3"/>
        <charset val="128"/>
      </rPr>
      <t xml:space="preserve"> 助成対象経費 合計</t>
    </r>
    <r>
      <rPr>
        <b/>
        <sz val="12"/>
        <color indexed="10"/>
        <rFont val="HGPｺﾞｼｯｸM"/>
        <family val="3"/>
        <charset val="128"/>
      </rPr>
      <t xml:space="preserve"> （Ｅ＋Ｆ）</t>
    </r>
    <rPh sb="2" eb="4">
      <t>ジョセイ</t>
    </rPh>
    <rPh sb="4" eb="6">
      <t>タイショウ</t>
    </rPh>
    <rPh sb="6" eb="8">
      <t>ケイヒ</t>
    </rPh>
    <rPh sb="9" eb="11">
      <t>ゴウケイ</t>
    </rPh>
    <phoneticPr fontId="3"/>
  </si>
  <si>
    <r>
      <rPr>
        <b/>
        <sz val="12"/>
        <color indexed="10"/>
        <rFont val="HGPｺﾞｼｯｸM"/>
        <family val="3"/>
        <charset val="128"/>
      </rPr>
      <t>H</t>
    </r>
    <r>
      <rPr>
        <sz val="12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3"/>
  </si>
  <si>
    <r>
      <rPr>
        <b/>
        <sz val="12"/>
        <color rgb="FFFF0000"/>
        <rFont val="游ゴシック"/>
        <family val="3"/>
        <charset val="128"/>
        <scheme val="minor"/>
      </rPr>
      <t>I</t>
    </r>
    <r>
      <rPr>
        <b/>
        <sz val="12"/>
        <rFont val="HGPｺﾞｼｯｸM"/>
        <family val="3"/>
        <charset val="128"/>
      </rPr>
      <t xml:space="preserve"> 支 出 合 計 ★ </t>
    </r>
    <r>
      <rPr>
        <b/>
        <sz val="12"/>
        <color indexed="10"/>
        <rFont val="HGPｺﾞｼｯｸM"/>
        <family val="3"/>
        <charset val="128"/>
      </rPr>
      <t>（G＋H）</t>
    </r>
    <phoneticPr fontId="3"/>
  </si>
  <si>
    <r>
      <rPr>
        <b/>
        <sz val="12"/>
        <color indexed="10"/>
        <rFont val="HGPｺﾞｼｯｸM"/>
        <family val="3"/>
        <charset val="128"/>
      </rPr>
      <t>D</t>
    </r>
    <r>
      <rPr>
        <b/>
        <sz val="12"/>
        <rFont val="HGPｺﾞｼｯｸM"/>
        <family val="3"/>
        <charset val="128"/>
      </rPr>
      <t xml:space="preserve"> 収 入 合 計 ★ </t>
    </r>
    <r>
      <rPr>
        <b/>
        <sz val="12"/>
        <color indexed="10"/>
        <rFont val="HGPｺﾞｼｯｸM"/>
        <family val="3"/>
        <charset val="128"/>
      </rPr>
      <t>（A＋B＋C）＝（I）</t>
    </r>
    <phoneticPr fontId="3"/>
  </si>
  <si>
    <r>
      <t>助成対象経費Ⅱ</t>
    </r>
    <r>
      <rPr>
        <sz val="10"/>
        <rFont val="HGPｺﾞｼｯｸM"/>
        <family val="3"/>
        <charset val="128"/>
      </rPr>
      <t xml:space="preserve">
（サポート費）
※超過分のみ</t>
    </r>
    <phoneticPr fontId="3"/>
  </si>
  <si>
    <t>申請団体名*</t>
    <rPh sb="0" eb="2">
      <t>シンセイ</t>
    </rPh>
    <rPh sb="2" eb="4">
      <t>ダンタイ</t>
    </rPh>
    <rPh sb="4" eb="5">
      <t>メイ</t>
    </rPh>
    <phoneticPr fontId="3"/>
  </si>
  <si>
    <t>申請事業名*</t>
    <rPh sb="0" eb="2">
      <t>シンセイ</t>
    </rPh>
    <rPh sb="2" eb="4">
      <t>ジギョウ</t>
    </rPh>
    <rPh sb="4" eb="5">
      <t>メイ</t>
    </rPh>
    <phoneticPr fontId="3"/>
  </si>
  <si>
    <t>個別活動名*</t>
    <phoneticPr fontId="2"/>
  </si>
  <si>
    <t>*【サポート費計画表】から自動反映されます。</t>
    <rPh sb="6" eb="7">
      <t>ヒ</t>
    </rPh>
    <rPh sb="7" eb="10">
      <t>ケイカクヒョウ</t>
    </rPh>
    <rPh sb="13" eb="15">
      <t>ジドウ</t>
    </rPh>
    <rPh sb="15" eb="17">
      <t>ハンエイ</t>
    </rPh>
    <phoneticPr fontId="2"/>
  </si>
  <si>
    <r>
      <t>*申請額の上限は、</t>
    </r>
    <r>
      <rPr>
        <b/>
        <sz val="14"/>
        <color rgb="FFFF0000"/>
        <rFont val="HGPｺﾞｼｯｸM"/>
        <family val="3"/>
        <charset val="128"/>
      </rPr>
      <t xml:space="preserve">G </t>
    </r>
    <r>
      <rPr>
        <sz val="14"/>
        <rFont val="HGPｺﾞｼｯｸM"/>
        <family val="3"/>
        <charset val="128"/>
      </rPr>
      <t>の２分の１
(ただし、2年間助成の場合は2年間で総額800万円、3年間助成の場合は3年間で総額1200万円）</t>
    </r>
    <phoneticPr fontId="3"/>
  </si>
  <si>
    <r>
      <t>*申請額の上限は、</t>
    </r>
    <r>
      <rPr>
        <b/>
        <sz val="16"/>
        <color rgb="FFFF0000"/>
        <rFont val="HGPｺﾞｼｯｸM"/>
        <family val="3"/>
        <charset val="128"/>
      </rPr>
      <t xml:space="preserve">G </t>
    </r>
    <r>
      <rPr>
        <sz val="16"/>
        <rFont val="HGPｺﾞｼｯｸM"/>
        <family val="3"/>
        <charset val="128"/>
      </rPr>
      <t>の２分の１
(ただし、2年間助成の場合は2年間で総額800万円、3年間助成の場合は3年間で総額1200万円）</t>
    </r>
    <phoneticPr fontId="3"/>
  </si>
  <si>
    <t>対象経費の項目 （※上記（１）から選択し記入してください。）</t>
    <rPh sb="0" eb="2">
      <t>タイショウ</t>
    </rPh>
    <rPh sb="2" eb="4">
      <t>ケイヒ</t>
    </rPh>
    <rPh sb="5" eb="7">
      <t>コウモク</t>
    </rPh>
    <rPh sb="10" eb="12">
      <t>ジョウキ</t>
    </rPh>
    <rPh sb="17" eb="19">
      <t>センタク</t>
    </rPh>
    <rPh sb="20" eb="22">
      <t>キニュウ</t>
    </rPh>
    <phoneticPr fontId="3"/>
  </si>
  <si>
    <t>対象経費の項目（※上記（１）から選択し記入してください。）</t>
    <rPh sb="0" eb="2">
      <t>タイショウ</t>
    </rPh>
    <rPh sb="2" eb="4">
      <t>ケイヒ</t>
    </rPh>
    <rPh sb="5" eb="7">
      <t>コウモク</t>
    </rPh>
    <rPh sb="9" eb="11">
      <t>ジョウキ</t>
    </rPh>
    <rPh sb="16" eb="18">
      <t>センタク</t>
    </rPh>
    <rPh sb="19" eb="21">
      <t>キニュウ</t>
    </rPh>
    <phoneticPr fontId="3"/>
  </si>
  <si>
    <t>【16超過分】
鑑賞サポート費</t>
    <phoneticPr fontId="3"/>
  </si>
  <si>
    <t>【17超過分】
創作環境サポート費</t>
    <phoneticPr fontId="3"/>
  </si>
  <si>
    <t>【16上限内】鑑賞サポート費 
※鑑賞サポート費を申請する場合のみ、「鑑賞サポート費申請書」における上限額（20万円）の範囲内の金額（＝【16上限内】）が自動入力されます。</t>
    <rPh sb="13" eb="14">
      <t>ヒ</t>
    </rPh>
    <rPh sb="23" eb="24">
      <t>ヒ</t>
    </rPh>
    <rPh sb="25" eb="27">
      <t>シンセイ</t>
    </rPh>
    <rPh sb="29" eb="31">
      <t>バアイ</t>
    </rPh>
    <rPh sb="50" eb="52">
      <t>ジョウゲン</t>
    </rPh>
    <rPh sb="52" eb="53">
      <t>ガク</t>
    </rPh>
    <rPh sb="56" eb="58">
      <t>マンエン</t>
    </rPh>
    <rPh sb="60" eb="63">
      <t>ハンイナイ</t>
    </rPh>
    <rPh sb="64" eb="66">
      <t>キンガク</t>
    </rPh>
    <rPh sb="77" eb="79">
      <t>ジドウ</t>
    </rPh>
    <rPh sb="79" eb="81">
      <t>ニュウリョク</t>
    </rPh>
    <phoneticPr fontId="3"/>
  </si>
  <si>
    <t>【17上限内】創作環境サポート費
※創作環境サポート費を申請する場合のみ、「創作環境サポート費申請書」における上限額（10万円）の範囲内の金額（＝【17上限内】）が自動入力されます。</t>
    <phoneticPr fontId="3"/>
  </si>
  <si>
    <t>【16上限内】鑑賞サポート費 
※鑑賞サポート費を申請する場合のみ、「鑑賞サポート費申請書」における上限額（20万円）の範囲内の金額（＝【16上限内】）が
　 自動入力されます。</t>
    <rPh sb="13" eb="14">
      <t>ヒ</t>
    </rPh>
    <rPh sb="23" eb="24">
      <t>ヒ</t>
    </rPh>
    <rPh sb="25" eb="27">
      <t>シンセイ</t>
    </rPh>
    <rPh sb="29" eb="31">
      <t>バアイ</t>
    </rPh>
    <rPh sb="50" eb="52">
      <t>ジョウゲン</t>
    </rPh>
    <rPh sb="52" eb="53">
      <t>ガク</t>
    </rPh>
    <rPh sb="56" eb="58">
      <t>マンエン</t>
    </rPh>
    <rPh sb="60" eb="63">
      <t>ハンイナイ</t>
    </rPh>
    <rPh sb="64" eb="66">
      <t>キンガク</t>
    </rPh>
    <rPh sb="80" eb="82">
      <t>ジドウ</t>
    </rPh>
    <rPh sb="82" eb="84">
      <t>ニュウリョク</t>
    </rPh>
    <phoneticPr fontId="3"/>
  </si>
  <si>
    <t>【17上限内】創作環境サポート費
※創作環境サポート費を申請する場合のみ、「創作環境サポート費申請書」における上限額（10万円）の範囲内の金額
  （＝【17上限内】）が自動入力されます。</t>
    <rPh sb="15" eb="16">
      <t>ヒ</t>
    </rPh>
    <rPh sb="26" eb="27">
      <t>ヒ</t>
    </rPh>
    <rPh sb="28" eb="30">
      <t>シンセイ</t>
    </rPh>
    <rPh sb="32" eb="34">
      <t>バアイ</t>
    </rPh>
    <rPh sb="85" eb="87">
      <t>ジドウ</t>
    </rPh>
    <rPh sb="87" eb="89">
      <t>ニュウリョク</t>
    </rPh>
    <phoneticPr fontId="3"/>
  </si>
  <si>
    <t>※　鑑賞サポート費合計額のうち、上限額200,000円以内の金額（＝【16上限内】）については、「収支予算書」に
　　おける「助成対象経費Ⅱ」の「【16上限内】鑑賞サポート費」に金額が自動入力されます。</t>
    <rPh sb="9" eb="12">
      <t>ゴウケイガク</t>
    </rPh>
    <rPh sb="16" eb="19">
      <t>ジョウゲンガク</t>
    </rPh>
    <rPh sb="27" eb="29">
      <t>イナイ</t>
    </rPh>
    <rPh sb="30" eb="32">
      <t>キンガク</t>
    </rPh>
    <rPh sb="92" eb="94">
      <t>ジドウ</t>
    </rPh>
    <rPh sb="94" eb="96">
      <t>ニュウリョク</t>
    </rPh>
    <phoneticPr fontId="3"/>
  </si>
  <si>
    <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A:鑑賞サポート費申請書 </t>
    </r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</si>
  <si>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A:鑑賞サポート費申請書 </t>
    </r>
    <phoneticPr fontId="2"/>
  </si>
  <si>
    <t>※　創作環境サポート費合計額のうち、上限額100,000円以内の金額（＝【17上限内】）については、「収支予算書」に
　　おける「助成対象経費Ⅱ」の「【17上限内】創作環境サポート費」に金額が自動入力されます。</t>
    <rPh sb="11" eb="14">
      <t>ゴウケイガク</t>
    </rPh>
    <rPh sb="18" eb="21">
      <t>ジョウゲンガク</t>
    </rPh>
    <rPh sb="29" eb="31">
      <t>イナイ</t>
    </rPh>
    <rPh sb="32" eb="34">
      <t>キンガク</t>
    </rPh>
    <rPh sb="96" eb="98">
      <t>ジドウ</t>
    </rPh>
    <rPh sb="98" eb="100">
      <t>ニュウリョク</t>
    </rPh>
    <phoneticPr fontId="3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</si>
  <si>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B:創作環境サポート費申請書 </t>
    </r>
    <rPh sb="26" eb="28">
      <t>ソウサク</t>
    </rPh>
    <rPh sb="28" eb="30">
      <t>カンキョウ</t>
    </rPh>
    <phoneticPr fontId="2"/>
  </si>
  <si>
    <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B:創作環境サポート費申請書 </t>
    </r>
    <rPh sb="26" eb="28">
      <t>ソウサク</t>
    </rPh>
    <rPh sb="28" eb="30">
      <t>カンキョウ</t>
    </rPh>
    <phoneticPr fontId="2"/>
  </si>
  <si>
    <t>※　鑑賞サポート費合計額から上限額200,000円を超える経費（=【16超過分】）については、「収支予算書」に
　　おける「助成対象経費Ⅱ」の「【16超過分】 鑑賞サポート費」に金額が自動入力されます。</t>
    <rPh sb="9" eb="12">
      <t>ゴウケイガク</t>
    </rPh>
    <rPh sb="14" eb="17">
      <t>ジョウゲンガク</t>
    </rPh>
    <rPh sb="62" eb="66">
      <t>ジョセイタイショウ</t>
    </rPh>
    <rPh sb="66" eb="68">
      <t>ケイヒ</t>
    </rPh>
    <rPh sb="86" eb="87">
      <t>ヒ</t>
    </rPh>
    <rPh sb="89" eb="91">
      <t>キンガク</t>
    </rPh>
    <rPh sb="92" eb="94">
      <t>ジドウ</t>
    </rPh>
    <rPh sb="94" eb="96">
      <t>ニュウリョク</t>
    </rPh>
    <phoneticPr fontId="3"/>
  </si>
  <si>
    <t>※　創作環境サポート費合計額から上限額100,000円を超える経費（=【17超過分】）については、「収支予算書」に
　　おける「助成対象経費Ⅱ」の「【17超過分】 創作環境サポート費」に金額が自動入力されます。</t>
    <rPh sb="11" eb="14">
      <t>ゴウケイガク</t>
    </rPh>
    <rPh sb="16" eb="19">
      <t>ジョウゲンガク</t>
    </rPh>
    <rPh sb="64" eb="68">
      <t>ジョセイタイショウ</t>
    </rPh>
    <rPh sb="68" eb="70">
      <t>ケイヒ</t>
    </rPh>
    <rPh sb="90" eb="91">
      <t>ヒ</t>
    </rPh>
    <rPh sb="93" eb="95">
      <t>キンガク</t>
    </rPh>
    <rPh sb="96" eb="98">
      <t>ジドウ</t>
    </rPh>
    <rPh sb="98" eb="10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</si>
</sst>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7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HGSｺﾞｼｯｸM"/>
      <family val="3"/>
      <charset val="128"/>
    </font>
    <font>
      <sz val="10"/>
      <color rgb="FF000000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b/>
      <sz val="9"/>
      <color rgb="FF000000"/>
      <name val="HGSｺﾞｼｯｸM"/>
      <family val="3"/>
      <charset val="128"/>
    </font>
    <font>
      <sz val="7"/>
      <color rgb="FF000000"/>
      <name val="HGS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  <font>
      <sz val="8"/>
      <color rgb="FF000000"/>
      <name val="HGSｺﾞｼｯｸM"/>
      <family val="3"/>
      <charset val="128"/>
    </font>
    <font>
      <b/>
      <sz val="12"/>
      <name val="HGSｺﾞｼｯｸM"/>
      <family val="3"/>
      <charset val="128"/>
    </font>
    <font>
      <sz val="7"/>
      <name val="HGSｺﾞｼｯｸM"/>
      <family val="3"/>
      <charset val="128"/>
    </font>
    <font>
      <b/>
      <sz val="11"/>
      <color theme="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9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1"/>
      <name val="游ゴシック"/>
      <family val="3"/>
      <charset val="128"/>
      <scheme val="minor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10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6"/>
      <color theme="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HGPｺﾞｼｯｸM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6"/>
      <name val="HGSｺﾞｼｯｸM"/>
      <family val="3"/>
      <charset val="128"/>
    </font>
    <font>
      <b/>
      <sz val="14"/>
      <color rgb="FFFF0000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0"/>
      <name val="HGSｺﾞｼｯｸM"/>
      <family val="3"/>
      <charset val="128"/>
    </font>
    <font>
      <b/>
      <sz val="12"/>
      <color theme="0"/>
      <name val="HGSｺﾞｼｯｸM"/>
      <family val="3"/>
      <charset val="128"/>
    </font>
    <font>
      <sz val="14"/>
      <name val="HGPｺﾞｼｯｸM"/>
      <family val="3"/>
      <charset val="128"/>
    </font>
    <font>
      <sz val="14"/>
      <name val="ＭＳ Ｐゴシック"/>
      <family val="3"/>
      <charset val="128"/>
    </font>
    <font>
      <sz val="16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6"/>
      <name val="ＭＳ Ｐゴシック"/>
      <family val="3"/>
      <charset val="128"/>
    </font>
    <font>
      <sz val="16"/>
      <name val="HGS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14"/>
      <name val="HGSｺﾞｼｯｸM"/>
      <family val="3"/>
      <charset val="128"/>
    </font>
    <font>
      <u/>
      <sz val="16"/>
      <name val="HGS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right" vertical="center" wrapText="1"/>
    </xf>
    <xf numFmtId="0" fontId="5" fillId="2" borderId="38" xfId="0" applyFont="1" applyFill="1" applyBorder="1" applyAlignment="1">
      <alignment horizontal="right" vertical="center" wrapText="1"/>
    </xf>
    <xf numFmtId="0" fontId="9" fillId="3" borderId="41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right" vertical="center" wrapText="1"/>
    </xf>
    <xf numFmtId="0" fontId="5" fillId="2" borderId="55" xfId="0" applyFont="1" applyFill="1" applyBorder="1" applyAlignment="1">
      <alignment horizontal="right" vertical="center" wrapText="1"/>
    </xf>
    <xf numFmtId="0" fontId="5" fillId="2" borderId="56" xfId="0" applyFont="1" applyFill="1" applyBorder="1" applyAlignment="1">
      <alignment horizontal="right" vertical="center" wrapText="1"/>
    </xf>
    <xf numFmtId="0" fontId="5" fillId="2" borderId="61" xfId="0" applyFont="1" applyFill="1" applyBorder="1" applyAlignment="1">
      <alignment horizontal="right" vertical="center" wrapText="1"/>
    </xf>
    <xf numFmtId="0" fontId="5" fillId="2" borderId="62" xfId="0" applyFont="1" applyFill="1" applyBorder="1" applyAlignment="1">
      <alignment horizontal="right" vertical="center" wrapText="1"/>
    </xf>
    <xf numFmtId="0" fontId="5" fillId="2" borderId="63" xfId="0" applyFont="1" applyFill="1" applyBorder="1" applyAlignment="1">
      <alignment horizontal="right" vertical="center" wrapText="1"/>
    </xf>
    <xf numFmtId="0" fontId="5" fillId="2" borderId="65" xfId="0" applyFont="1" applyFill="1" applyBorder="1" applyAlignment="1">
      <alignment horizontal="right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5" fillId="2" borderId="69" xfId="0" applyFont="1" applyFill="1" applyBorder="1" applyAlignment="1">
      <alignment horizontal="right" vertical="center" wrapText="1"/>
    </xf>
    <xf numFmtId="38" fontId="8" fillId="0" borderId="0" xfId="1" applyFont="1" applyBorder="1" applyAlignment="1">
      <alignment horizontal="left" vertical="top"/>
    </xf>
    <xf numFmtId="38" fontId="15" fillId="0" borderId="0" xfId="1" applyFont="1" applyBorder="1">
      <alignment vertical="center"/>
    </xf>
    <xf numFmtId="38" fontId="8" fillId="0" borderId="0" xfId="1" applyFont="1" applyBorder="1">
      <alignment vertical="center"/>
    </xf>
    <xf numFmtId="38" fontId="17" fillId="0" borderId="0" xfId="1" applyFont="1" applyFill="1" applyAlignment="1">
      <alignment horizontal="center" vertical="center" shrinkToFit="1"/>
    </xf>
    <xf numFmtId="38" fontId="8" fillId="0" borderId="0" xfId="1" applyFont="1">
      <alignment vertical="center"/>
    </xf>
    <xf numFmtId="38" fontId="15" fillId="0" borderId="0" xfId="1" applyFont="1">
      <alignment vertical="center"/>
    </xf>
    <xf numFmtId="38" fontId="18" fillId="0" borderId="0" xfId="1" applyFont="1" applyAlignment="1"/>
    <xf numFmtId="38" fontId="15" fillId="0" borderId="0" xfId="1" applyFont="1" applyAlignment="1">
      <alignment vertical="center"/>
    </xf>
    <xf numFmtId="38" fontId="8" fillId="0" borderId="0" xfId="1" applyFont="1" applyAlignment="1">
      <alignment horizontal="left" vertical="top"/>
    </xf>
    <xf numFmtId="38" fontId="21" fillId="0" borderId="0" xfId="1" applyFont="1">
      <alignment vertical="center"/>
    </xf>
    <xf numFmtId="38" fontId="22" fillId="0" borderId="0" xfId="1" applyFont="1">
      <alignment vertical="center"/>
    </xf>
    <xf numFmtId="38" fontId="22" fillId="0" borderId="0" xfId="1" applyFont="1" applyAlignment="1">
      <alignment horizontal="right" vertical="center"/>
    </xf>
    <xf numFmtId="38" fontId="22" fillId="0" borderId="0" xfId="1" applyFont="1" applyAlignment="1">
      <alignment horizontal="center" vertical="center"/>
    </xf>
    <xf numFmtId="38" fontId="22" fillId="0" borderId="0" xfId="1" applyFont="1" applyFill="1">
      <alignment vertical="center"/>
    </xf>
    <xf numFmtId="38" fontId="24" fillId="0" borderId="0" xfId="1" applyFont="1" applyFill="1" applyAlignment="1">
      <alignment vertical="top"/>
    </xf>
    <xf numFmtId="38" fontId="23" fillId="0" borderId="0" xfId="1" applyFont="1">
      <alignment vertical="center"/>
    </xf>
    <xf numFmtId="38" fontId="19" fillId="0" borderId="0" xfId="1" applyFont="1" applyAlignment="1">
      <alignment horizontal="left" vertical="center"/>
    </xf>
    <xf numFmtId="0" fontId="32" fillId="0" borderId="0" xfId="0" applyFont="1">
      <alignment vertical="center"/>
    </xf>
    <xf numFmtId="0" fontId="0" fillId="0" borderId="0" xfId="0" applyAlignment="1">
      <alignment horizontal="center" vertical="center"/>
    </xf>
    <xf numFmtId="38" fontId="33" fillId="0" borderId="0" xfId="1" applyFont="1" applyFill="1" applyBorder="1" applyAlignment="1" applyProtection="1">
      <alignment horizontal="center" vertical="center"/>
      <protection locked="0"/>
    </xf>
    <xf numFmtId="38" fontId="20" fillId="0" borderId="0" xfId="1" applyFont="1" applyAlignment="1">
      <alignment horizontal="right" vertical="center" wrapText="1"/>
    </xf>
    <xf numFmtId="38" fontId="33" fillId="0" borderId="0" xfId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38" fontId="33" fillId="0" borderId="0" xfId="1" applyFont="1" applyFill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8" fillId="0" borderId="0" xfId="1" applyFont="1" applyAlignment="1">
      <alignment horizontal="center" vertical="center"/>
    </xf>
    <xf numFmtId="38" fontId="8" fillId="0" borderId="0" xfId="1" applyFont="1" applyFill="1" applyBorder="1">
      <alignment vertical="center"/>
    </xf>
    <xf numFmtId="38" fontId="7" fillId="0" borderId="0" xfId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8" fontId="8" fillId="0" borderId="0" xfId="1" applyFont="1" applyFill="1">
      <alignment vertical="center"/>
    </xf>
    <xf numFmtId="38" fontId="35" fillId="0" borderId="0" xfId="1" quotePrefix="1" applyFont="1" applyFill="1">
      <alignment vertical="center"/>
    </xf>
    <xf numFmtId="38" fontId="8" fillId="0" borderId="0" xfId="1" applyFont="1" applyAlignment="1">
      <alignment horizontal="right" vertical="center"/>
    </xf>
    <xf numFmtId="38" fontId="35" fillId="0" borderId="0" xfId="1" applyFont="1" applyBorder="1">
      <alignment vertical="center"/>
    </xf>
    <xf numFmtId="38" fontId="18" fillId="0" borderId="0" xfId="1" applyFont="1" applyBorder="1">
      <alignment vertical="center"/>
    </xf>
    <xf numFmtId="38" fontId="35" fillId="0" borderId="0" xfId="1" quotePrefix="1" applyFont="1" applyBorder="1">
      <alignment vertical="center"/>
    </xf>
    <xf numFmtId="38" fontId="35" fillId="0" borderId="0" xfId="1" applyFont="1">
      <alignment vertical="center"/>
    </xf>
    <xf numFmtId="38" fontId="18" fillId="0" borderId="0" xfId="1" applyFont="1">
      <alignment vertical="center"/>
    </xf>
    <xf numFmtId="38" fontId="33" fillId="0" borderId="0" xfId="1" applyFont="1">
      <alignment vertical="center"/>
    </xf>
    <xf numFmtId="0" fontId="37" fillId="0" borderId="0" xfId="0" applyFont="1">
      <alignment vertical="center"/>
    </xf>
    <xf numFmtId="0" fontId="19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2" borderId="4" xfId="0" applyFont="1" applyFill="1" applyBorder="1">
      <alignment vertical="center"/>
    </xf>
    <xf numFmtId="38" fontId="12" fillId="2" borderId="24" xfId="1" applyFont="1" applyFill="1" applyBorder="1" applyAlignment="1">
      <alignment horizontal="right" vertical="center" wrapText="1"/>
    </xf>
    <xf numFmtId="0" fontId="37" fillId="3" borderId="25" xfId="0" applyFont="1" applyFill="1" applyBorder="1" applyAlignment="1">
      <alignment vertical="center" wrapText="1"/>
    </xf>
    <xf numFmtId="0" fontId="37" fillId="3" borderId="11" xfId="0" applyFont="1" applyFill="1" applyBorder="1" applyAlignment="1">
      <alignment vertical="center" wrapText="1"/>
    </xf>
    <xf numFmtId="38" fontId="38" fillId="2" borderId="16" xfId="1" applyFont="1" applyFill="1" applyBorder="1" applyAlignment="1">
      <alignment horizontal="right" vertical="center" wrapText="1"/>
    </xf>
    <xf numFmtId="0" fontId="37" fillId="3" borderId="42" xfId="0" applyFont="1" applyFill="1" applyBorder="1" applyAlignment="1">
      <alignment vertical="center" wrapText="1"/>
    </xf>
    <xf numFmtId="38" fontId="38" fillId="2" borderId="51" xfId="1" applyFont="1" applyFill="1" applyBorder="1" applyAlignment="1">
      <alignment horizontal="right" vertical="center" wrapText="1"/>
    </xf>
    <xf numFmtId="38" fontId="12" fillId="2" borderId="54" xfId="1" applyFont="1" applyFill="1" applyBorder="1" applyAlignment="1">
      <alignment horizontal="right" vertical="center" wrapText="1"/>
    </xf>
    <xf numFmtId="0" fontId="37" fillId="6" borderId="66" xfId="0" applyFont="1" applyFill="1" applyBorder="1" applyAlignment="1">
      <alignment horizontal="justify" vertical="center" wrapText="1"/>
    </xf>
    <xf numFmtId="49" fontId="37" fillId="0" borderId="0" xfId="0" applyNumberFormat="1" applyFont="1">
      <alignment vertical="center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176" fontId="22" fillId="0" borderId="82" xfId="1" applyNumberFormat="1" applyFont="1" applyFill="1" applyBorder="1" applyAlignment="1" applyProtection="1">
      <alignment horizontal="right" vertical="center" shrinkToFi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 applyProtection="1">
      <alignment horizontal="center" vertical="center" wrapText="1"/>
      <protection locked="0"/>
    </xf>
    <xf numFmtId="38" fontId="22" fillId="3" borderId="78" xfId="1" applyFont="1" applyFill="1" applyBorder="1" applyAlignment="1" applyProtection="1">
      <alignment horizontal="center" vertical="center" shrinkToFit="1"/>
      <protection locked="0"/>
    </xf>
    <xf numFmtId="38" fontId="22" fillId="3" borderId="16" xfId="1" applyFont="1" applyFill="1" applyBorder="1" applyAlignment="1" applyProtection="1">
      <alignment horizontal="center" vertical="center"/>
      <protection locked="0"/>
    </xf>
    <xf numFmtId="38" fontId="22" fillId="3" borderId="79" xfId="1" applyFont="1" applyFill="1" applyBorder="1" applyAlignment="1" applyProtection="1">
      <alignment horizontal="center" vertical="center"/>
      <protection locked="0"/>
    </xf>
    <xf numFmtId="38" fontId="22" fillId="3" borderId="40" xfId="1" applyFont="1" applyFill="1" applyBorder="1" applyAlignment="1" applyProtection="1">
      <alignment horizontal="center" vertical="center" shrinkToFit="1"/>
      <protection locked="0"/>
    </xf>
    <xf numFmtId="38" fontId="22" fillId="0" borderId="0" xfId="1" applyFont="1" applyAlignment="1" applyProtection="1">
      <alignment horizontal="center" vertical="center"/>
      <protection locked="0"/>
    </xf>
    <xf numFmtId="38" fontId="22" fillId="3" borderId="52" xfId="1" applyFont="1" applyFill="1" applyBorder="1" applyAlignment="1" applyProtection="1">
      <alignment horizontal="center" vertical="center" shrinkToFit="1"/>
      <protection locked="0"/>
    </xf>
    <xf numFmtId="38" fontId="22" fillId="0" borderId="0" xfId="1" applyFont="1" applyProtection="1">
      <alignment vertical="center"/>
      <protection locked="0"/>
    </xf>
    <xf numFmtId="38" fontId="22" fillId="2" borderId="80" xfId="1" applyFont="1" applyFill="1" applyBorder="1" applyAlignment="1" applyProtection="1">
      <alignment horizontal="center" vertical="center" shrinkToFit="1"/>
      <protection locked="0"/>
    </xf>
    <xf numFmtId="38" fontId="22" fillId="0" borderId="86" xfId="1" applyFont="1" applyFill="1" applyBorder="1" applyAlignment="1" applyProtection="1">
      <alignment horizontal="center" vertical="center"/>
      <protection locked="0"/>
    </xf>
    <xf numFmtId="177" fontId="22" fillId="0" borderId="87" xfId="1" applyNumberFormat="1" applyFont="1" applyFill="1" applyBorder="1" applyAlignment="1" applyProtection="1">
      <alignment horizontal="right" vertical="center"/>
      <protection locked="0"/>
    </xf>
    <xf numFmtId="177" fontId="22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85" xfId="0" applyFont="1" applyFill="1" applyBorder="1" applyAlignment="1" applyProtection="1">
      <alignment horizontal="center" vertical="center"/>
      <protection locked="0"/>
    </xf>
    <xf numFmtId="38" fontId="22" fillId="0" borderId="86" xfId="1" applyFont="1" applyFill="1" applyBorder="1" applyAlignment="1" applyProtection="1">
      <alignment horizontal="left" vertical="center"/>
      <protection locked="0"/>
    </xf>
    <xf numFmtId="177" fontId="22" fillId="2" borderId="83" xfId="1" applyNumberFormat="1" applyFont="1" applyFill="1" applyBorder="1" applyAlignment="1" applyProtection="1">
      <alignment horizontal="center" vertical="center" shrinkToFit="1"/>
      <protection locked="0"/>
    </xf>
    <xf numFmtId="38" fontId="21" fillId="3" borderId="88" xfId="1" applyFont="1" applyFill="1" applyBorder="1" applyAlignment="1" applyProtection="1">
      <alignment horizontal="center" vertical="center" textRotation="255"/>
      <protection locked="0"/>
    </xf>
    <xf numFmtId="38" fontId="22" fillId="0" borderId="0" xfId="1" applyFont="1" applyFill="1" applyProtection="1">
      <alignment vertical="center"/>
      <protection locked="0"/>
    </xf>
    <xf numFmtId="38" fontId="21" fillId="2" borderId="88" xfId="1" applyFont="1" applyFill="1" applyBorder="1" applyAlignment="1" applyProtection="1">
      <alignment horizontal="center" vertical="center" textRotation="255" wrapText="1"/>
      <protection locked="0"/>
    </xf>
    <xf numFmtId="177" fontId="0" fillId="2" borderId="65" xfId="0" applyNumberFormat="1" applyFill="1" applyBorder="1" applyAlignment="1">
      <alignment horizontal="right" vertical="center"/>
    </xf>
    <xf numFmtId="0" fontId="25" fillId="2" borderId="88" xfId="0" applyFont="1" applyFill="1" applyBorder="1" applyAlignment="1" applyProtection="1">
      <alignment horizontal="center" vertical="center" textRotation="255"/>
      <protection locked="0"/>
    </xf>
    <xf numFmtId="177" fontId="22" fillId="2" borderId="65" xfId="1" applyNumberFormat="1" applyFont="1" applyFill="1" applyBorder="1" applyAlignment="1" applyProtection="1">
      <alignment horizontal="right" vertical="center"/>
    </xf>
    <xf numFmtId="177" fontId="22" fillId="2" borderId="93" xfId="1" applyNumberFormat="1" applyFont="1" applyFill="1" applyBorder="1" applyAlignment="1" applyProtection="1">
      <alignment horizontal="right" vertical="center"/>
    </xf>
    <xf numFmtId="0" fontId="22" fillId="3" borderId="90" xfId="0" applyFont="1" applyFill="1" applyBorder="1" applyAlignment="1" applyProtection="1">
      <alignment horizontal="center" vertical="center" shrinkToFit="1"/>
      <protection locked="0"/>
    </xf>
    <xf numFmtId="0" fontId="22" fillId="3" borderId="127" xfId="0" applyFont="1" applyFill="1" applyBorder="1" applyAlignment="1" applyProtection="1">
      <alignment horizontal="center" vertical="center" shrinkToFit="1"/>
      <protection locked="0"/>
    </xf>
    <xf numFmtId="0" fontId="22" fillId="3" borderId="94" xfId="0" applyFont="1" applyFill="1" applyBorder="1" applyAlignment="1" applyProtection="1">
      <alignment horizontal="center" vertical="center" shrinkToFit="1"/>
      <protection locked="0"/>
    </xf>
    <xf numFmtId="38" fontId="21" fillId="2" borderId="88" xfId="1" applyFont="1" applyFill="1" applyBorder="1" applyAlignment="1" applyProtection="1">
      <alignment horizontal="center" vertical="center" textRotation="255"/>
      <protection locked="0"/>
    </xf>
    <xf numFmtId="38" fontId="22" fillId="2" borderId="88" xfId="1" applyFont="1" applyFill="1" applyBorder="1" applyProtection="1">
      <alignment vertical="center"/>
      <protection locked="0"/>
    </xf>
    <xf numFmtId="38" fontId="21" fillId="3" borderId="114" xfId="1" applyFont="1" applyFill="1" applyBorder="1" applyAlignment="1" applyProtection="1">
      <alignment horizontal="center" vertical="center" textRotation="255"/>
      <protection locked="0"/>
    </xf>
    <xf numFmtId="38" fontId="21" fillId="3" borderId="70" xfId="1" applyFont="1" applyFill="1" applyBorder="1" applyAlignment="1" applyProtection="1">
      <alignment horizontal="center" vertical="center" textRotation="255"/>
      <protection locked="0"/>
    </xf>
    <xf numFmtId="38" fontId="21" fillId="3" borderId="84" xfId="1" applyFont="1" applyFill="1" applyBorder="1" applyAlignment="1" applyProtection="1">
      <alignment horizontal="center" vertical="center" textRotation="255"/>
      <protection locked="0"/>
    </xf>
    <xf numFmtId="38" fontId="22" fillId="0" borderId="37" xfId="1" applyFont="1" applyBorder="1" applyAlignment="1" applyProtection="1">
      <alignment vertical="center" shrinkToFit="1"/>
      <protection locked="0"/>
    </xf>
    <xf numFmtId="38" fontId="22" fillId="0" borderId="25" xfId="1" applyFont="1" applyFill="1" applyBorder="1" applyProtection="1">
      <alignment vertical="center"/>
      <protection locked="0"/>
    </xf>
    <xf numFmtId="38" fontId="23" fillId="0" borderId="137" xfId="1" applyFont="1" applyBorder="1" applyAlignment="1" applyProtection="1">
      <alignment vertical="center" shrinkToFit="1"/>
      <protection locked="0"/>
    </xf>
    <xf numFmtId="0" fontId="26" fillId="2" borderId="53" xfId="1" applyNumberFormat="1" applyFont="1" applyFill="1" applyBorder="1" applyAlignment="1" applyProtection="1">
      <alignment horizontal="center" vertical="center" shrinkToFit="1"/>
    </xf>
    <xf numFmtId="38" fontId="26" fillId="3" borderId="53" xfId="1" applyFont="1" applyFill="1" applyBorder="1" applyAlignment="1" applyProtection="1">
      <alignment horizontal="center" vertical="center" wrapText="1"/>
    </xf>
    <xf numFmtId="0" fontId="26" fillId="2" borderId="110" xfId="1" applyNumberFormat="1" applyFont="1" applyFill="1" applyBorder="1" applyAlignment="1" applyProtection="1">
      <alignment horizontal="center" vertical="center" shrinkToFit="1"/>
    </xf>
    <xf numFmtId="38" fontId="26" fillId="3" borderId="12" xfId="1" applyFont="1" applyFill="1" applyBorder="1" applyAlignment="1" applyProtection="1">
      <alignment horizontal="center" vertical="center" wrapText="1"/>
    </xf>
    <xf numFmtId="38" fontId="22" fillId="0" borderId="0" xfId="1" applyFont="1" applyFill="1" applyBorder="1" applyAlignment="1" applyProtection="1">
      <alignment vertical="center" shrinkToFit="1"/>
      <protection locked="0"/>
    </xf>
    <xf numFmtId="177" fontId="22" fillId="2" borderId="117" xfId="1" applyNumberFormat="1" applyFont="1" applyFill="1" applyBorder="1" applyAlignment="1" applyProtection="1">
      <alignment horizontal="right" vertical="center"/>
    </xf>
    <xf numFmtId="38" fontId="26" fillId="3" borderId="53" xfId="1" applyFont="1" applyFill="1" applyBorder="1" applyAlignment="1" applyProtection="1">
      <alignment horizontal="center" vertical="center" wrapText="1"/>
      <protection locked="0"/>
    </xf>
    <xf numFmtId="38" fontId="26" fillId="3" borderId="0" xfId="1" applyFont="1" applyFill="1" applyBorder="1" applyAlignment="1" applyProtection="1">
      <alignment horizontal="center" vertical="center" wrapText="1"/>
      <protection locked="0"/>
    </xf>
    <xf numFmtId="38" fontId="26" fillId="0" borderId="140" xfId="1" applyFont="1" applyFill="1" applyBorder="1" applyAlignment="1" applyProtection="1">
      <alignment horizontal="center" vertical="center" wrapText="1"/>
      <protection locked="0"/>
    </xf>
    <xf numFmtId="38" fontId="21" fillId="0" borderId="87" xfId="1" applyFont="1" applyFill="1" applyBorder="1" applyAlignment="1" applyProtection="1">
      <alignment horizontal="right" vertical="center" wrapText="1"/>
      <protection locked="0"/>
    </xf>
    <xf numFmtId="177" fontId="22" fillId="2" borderId="65" xfId="1" applyNumberFormat="1" applyFont="1" applyFill="1" applyBorder="1" applyAlignment="1" applyProtection="1">
      <alignment horizontal="right" vertical="center" shrinkToFit="1"/>
    </xf>
    <xf numFmtId="177" fontId="22" fillId="2" borderId="14" xfId="1" applyNumberFormat="1" applyFont="1" applyFill="1" applyBorder="1" applyAlignment="1" applyProtection="1">
      <alignment horizontal="right" vertical="center"/>
    </xf>
    <xf numFmtId="38" fontId="22" fillId="0" borderId="0" xfId="1" applyFont="1" applyFill="1" applyBorder="1" applyProtection="1">
      <alignment vertical="center"/>
      <protection locked="0"/>
    </xf>
    <xf numFmtId="177" fontId="22" fillId="2" borderId="108" xfId="1" applyNumberFormat="1" applyFont="1" applyFill="1" applyBorder="1" applyAlignment="1" applyProtection="1">
      <alignment horizontal="right" vertical="center" shrinkToFit="1"/>
    </xf>
    <xf numFmtId="38" fontId="21" fillId="0" borderId="0" xfId="1" applyFont="1" applyFill="1" applyAlignment="1" applyProtection="1">
      <alignment horizontal="right" vertical="top"/>
    </xf>
    <xf numFmtId="38" fontId="22" fillId="0" borderId="0" xfId="1" applyFont="1" applyProtection="1">
      <alignment vertical="center"/>
    </xf>
    <xf numFmtId="38" fontId="29" fillId="0" borderId="9" xfId="1" applyFont="1" applyFill="1" applyBorder="1" applyAlignment="1" applyProtection="1">
      <alignment horizontal="center" vertical="center"/>
    </xf>
    <xf numFmtId="38" fontId="29" fillId="0" borderId="39" xfId="1" applyFont="1" applyFill="1" applyBorder="1" applyAlignment="1" applyProtection="1">
      <alignment horizontal="center" vertical="center"/>
    </xf>
    <xf numFmtId="38" fontId="29" fillId="0" borderId="39" xfId="1" applyFont="1" applyFill="1" applyBorder="1" applyAlignment="1" applyProtection="1">
      <alignment horizontal="right" vertical="center"/>
    </xf>
    <xf numFmtId="176" fontId="22" fillId="0" borderId="39" xfId="1" applyNumberFormat="1" applyFont="1" applyFill="1" applyBorder="1" applyAlignment="1" applyProtection="1">
      <alignment horizontal="right" vertical="center" shrinkToFit="1"/>
    </xf>
    <xf numFmtId="38" fontId="21" fillId="0" borderId="0" xfId="1" applyFont="1" applyAlignment="1" applyProtection="1">
      <alignment vertical="top"/>
    </xf>
    <xf numFmtId="177" fontId="22" fillId="2" borderId="121" xfId="1" applyNumberFormat="1" applyFont="1" applyFill="1" applyBorder="1" applyProtection="1">
      <alignment vertical="center"/>
    </xf>
    <xf numFmtId="38" fontId="24" fillId="0" borderId="0" xfId="1" applyFont="1" applyProtection="1">
      <alignment vertical="center"/>
    </xf>
    <xf numFmtId="38" fontId="22" fillId="0" borderId="0" xfId="1" applyFont="1" applyFill="1" applyProtection="1">
      <alignment vertical="center"/>
    </xf>
    <xf numFmtId="38" fontId="19" fillId="0" borderId="0" xfId="1" applyFont="1" applyAlignment="1">
      <alignment horizontal="left" vertical="center" wrapText="1"/>
    </xf>
    <xf numFmtId="38" fontId="33" fillId="2" borderId="142" xfId="1" applyFont="1" applyFill="1" applyBorder="1" applyAlignment="1" applyProtection="1">
      <alignment horizontal="left" vertical="center"/>
    </xf>
    <xf numFmtId="38" fontId="33" fillId="2" borderId="143" xfId="1" applyFont="1" applyFill="1" applyBorder="1" applyAlignment="1">
      <alignment horizontal="center" vertical="center" shrinkToFit="1"/>
    </xf>
    <xf numFmtId="38" fontId="19" fillId="0" borderId="0" xfId="1" applyFont="1" applyFill="1" applyBorder="1" applyAlignment="1" applyProtection="1">
      <alignment horizontal="center" vertical="center"/>
      <protection locked="0"/>
    </xf>
    <xf numFmtId="38" fontId="33" fillId="0" borderId="0" xfId="1" applyFont="1" applyFill="1" applyAlignment="1">
      <alignment horizontal="center" vertical="center"/>
    </xf>
    <xf numFmtId="38" fontId="33" fillId="2" borderId="142" xfId="1" applyFont="1" applyFill="1" applyBorder="1">
      <alignment vertical="center"/>
    </xf>
    <xf numFmtId="38" fontId="33" fillId="2" borderId="143" xfId="1" applyFont="1" applyFill="1" applyBorder="1" applyAlignment="1" applyProtection="1">
      <alignment horizontal="center" vertical="center" shrinkToFit="1"/>
    </xf>
    <xf numFmtId="38" fontId="33" fillId="0" borderId="0" xfId="1" applyFont="1" applyFill="1" applyBorder="1" applyAlignment="1" applyProtection="1">
      <alignment horizontal="center" vertical="center"/>
    </xf>
    <xf numFmtId="38" fontId="32" fillId="0" borderId="0" xfId="1" applyFont="1" applyFill="1" applyBorder="1" applyAlignment="1" applyProtection="1">
      <alignment horizontal="center" vertical="center"/>
      <protection locked="0"/>
    </xf>
    <xf numFmtId="177" fontId="32" fillId="0" borderId="124" xfId="1" applyNumberFormat="1" applyFont="1" applyFill="1" applyBorder="1" applyAlignment="1" applyProtection="1">
      <alignment horizontal="right" vertical="center"/>
      <protection locked="0"/>
    </xf>
    <xf numFmtId="177" fontId="32" fillId="0" borderId="107" xfId="1" applyNumberFormat="1" applyFont="1" applyFill="1" applyBorder="1" applyAlignment="1" applyProtection="1">
      <alignment horizontal="right" vertical="center"/>
      <protection locked="0"/>
    </xf>
    <xf numFmtId="177" fontId="41" fillId="0" borderId="107" xfId="0" applyNumberFormat="1" applyFont="1" applyBorder="1" applyProtection="1">
      <alignment vertical="center"/>
      <protection locked="0"/>
    </xf>
    <xf numFmtId="177" fontId="32" fillId="0" borderId="147" xfId="1" applyNumberFormat="1" applyFont="1" applyFill="1" applyBorder="1" applyAlignment="1" applyProtection="1">
      <alignment horizontal="right" vertical="center"/>
      <protection locked="0"/>
    </xf>
    <xf numFmtId="177" fontId="32" fillId="0" borderId="96" xfId="1" applyNumberFormat="1" applyFont="1" applyFill="1" applyBorder="1" applyAlignment="1" applyProtection="1">
      <alignment horizontal="right" vertical="center"/>
      <protection locked="0"/>
    </xf>
    <xf numFmtId="177" fontId="32" fillId="2" borderId="52" xfId="1" applyNumberFormat="1" applyFont="1" applyFill="1" applyBorder="1" applyAlignment="1">
      <alignment horizontal="right"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>
      <alignment horizontal="right" vertical="center"/>
    </xf>
    <xf numFmtId="176" fontId="32" fillId="2" borderId="52" xfId="1" applyNumberFormat="1" applyFont="1" applyFill="1" applyBorder="1" applyAlignment="1">
      <alignment horizontal="right" vertical="center"/>
    </xf>
    <xf numFmtId="176" fontId="8" fillId="0" borderId="0" xfId="1" applyNumberFormat="1" applyFont="1">
      <alignment vertical="center"/>
    </xf>
    <xf numFmtId="176" fontId="32" fillId="0" borderId="0" xfId="1" applyNumberFormat="1" applyFont="1" applyAlignment="1">
      <alignment horizontal="right" vertical="center"/>
    </xf>
    <xf numFmtId="0" fontId="12" fillId="2" borderId="14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50" xfId="0" applyFont="1" applyFill="1" applyBorder="1" applyAlignment="1">
      <alignment horizontal="center" vertical="center" wrapText="1"/>
    </xf>
    <xf numFmtId="38" fontId="12" fillId="2" borderId="132" xfId="1" applyFont="1" applyFill="1" applyBorder="1" applyAlignment="1">
      <alignment horizontal="right" vertical="center" wrapText="1"/>
    </xf>
    <xf numFmtId="0" fontId="5" fillId="2" borderId="151" xfId="0" applyFont="1" applyFill="1" applyBorder="1" applyAlignment="1">
      <alignment horizontal="right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52" xfId="0" applyFont="1" applyFill="1" applyBorder="1" applyAlignment="1">
      <alignment horizontal="center" vertical="center" wrapText="1"/>
    </xf>
    <xf numFmtId="38" fontId="12" fillId="2" borderId="153" xfId="1" applyFont="1" applyFill="1" applyBorder="1" applyAlignment="1">
      <alignment horizontal="right" vertical="center" wrapText="1"/>
    </xf>
    <xf numFmtId="0" fontId="5" fillId="2" borderId="154" xfId="0" applyFont="1" applyFill="1" applyBorder="1" applyAlignment="1">
      <alignment horizontal="right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21" fillId="3" borderId="89" xfId="0" applyFont="1" applyFill="1" applyBorder="1" applyAlignment="1">
      <alignment horizontal="center" vertical="center" shrinkToFit="1"/>
    </xf>
    <xf numFmtId="0" fontId="21" fillId="3" borderId="89" xfId="0" applyFont="1" applyFill="1" applyBorder="1" applyAlignment="1" applyProtection="1">
      <alignment horizontal="center" vertical="center" shrinkToFit="1"/>
      <protection locked="0"/>
    </xf>
    <xf numFmtId="38" fontId="21" fillId="3" borderId="78" xfId="1" applyFont="1" applyFill="1" applyBorder="1" applyAlignment="1" applyProtection="1">
      <alignment horizontal="center" vertical="center" shrinkToFit="1"/>
      <protection locked="0"/>
    </xf>
    <xf numFmtId="38" fontId="21" fillId="3" borderId="16" xfId="1" applyFont="1" applyFill="1" applyBorder="1" applyAlignment="1" applyProtection="1">
      <alignment horizontal="center" vertical="center"/>
      <protection locked="0"/>
    </xf>
    <xf numFmtId="38" fontId="21" fillId="3" borderId="79" xfId="1" applyFont="1" applyFill="1" applyBorder="1" applyAlignment="1" applyProtection="1">
      <alignment horizontal="center" vertical="center"/>
      <protection locked="0"/>
    </xf>
    <xf numFmtId="38" fontId="21" fillId="3" borderId="40" xfId="1" applyFont="1" applyFill="1" applyBorder="1" applyAlignment="1" applyProtection="1">
      <alignment horizontal="center" vertical="center" shrinkToFit="1"/>
      <protection locked="0"/>
    </xf>
    <xf numFmtId="38" fontId="21" fillId="0" borderId="0" xfId="1" applyFont="1" applyAlignment="1" applyProtection="1">
      <alignment horizontal="center" vertical="center"/>
      <protection locked="0"/>
    </xf>
    <xf numFmtId="38" fontId="21" fillId="3" borderId="52" xfId="1" applyFont="1" applyFill="1" applyBorder="1" applyAlignment="1" applyProtection="1">
      <alignment horizontal="center" vertical="center" shrinkToFit="1"/>
      <protection locked="0"/>
    </xf>
    <xf numFmtId="0" fontId="42" fillId="0" borderId="81" xfId="1" applyNumberFormat="1" applyFont="1" applyFill="1" applyBorder="1" applyAlignment="1" applyProtection="1">
      <alignment horizontal="left" vertical="center" shrinkToFit="1"/>
      <protection locked="0"/>
    </xf>
    <xf numFmtId="38" fontId="42" fillId="0" borderId="0" xfId="1" applyFont="1" applyProtection="1">
      <alignment vertical="center"/>
      <protection locked="0"/>
    </xf>
    <xf numFmtId="38" fontId="50" fillId="0" borderId="81" xfId="1" applyFont="1" applyFill="1" applyBorder="1" applyAlignment="1" applyProtection="1">
      <alignment horizontal="left" vertical="center" shrinkToFit="1"/>
      <protection locked="0"/>
    </xf>
    <xf numFmtId="177" fontId="50" fillId="0" borderId="82" xfId="1" applyNumberFormat="1" applyFont="1" applyFill="1" applyBorder="1" applyAlignment="1" applyProtection="1">
      <alignment horizontal="right" vertical="center" shrinkToFit="1"/>
      <protection locked="0"/>
    </xf>
    <xf numFmtId="177" fontId="50" fillId="2" borderId="65" xfId="1" applyNumberFormat="1" applyFont="1" applyFill="1" applyBorder="1" applyProtection="1">
      <alignment vertical="center"/>
    </xf>
    <xf numFmtId="38" fontId="50" fillId="0" borderId="0" xfId="1" applyFont="1" applyFill="1" applyProtection="1">
      <alignment vertical="center"/>
      <protection locked="0"/>
    </xf>
    <xf numFmtId="38" fontId="50" fillId="2" borderId="88" xfId="1" applyFont="1" applyFill="1" applyBorder="1" applyAlignment="1" applyProtection="1">
      <alignment horizontal="center" vertical="center" textRotation="255" wrapText="1"/>
      <protection locked="0"/>
    </xf>
    <xf numFmtId="0" fontId="50" fillId="3" borderId="89" xfId="0" applyFont="1" applyFill="1" applyBorder="1" applyAlignment="1">
      <alignment horizontal="center" vertical="center" shrinkToFit="1"/>
    </xf>
    <xf numFmtId="0" fontId="50" fillId="0" borderId="81" xfId="1" applyNumberFormat="1" applyFont="1" applyFill="1" applyBorder="1" applyAlignment="1" applyProtection="1">
      <alignment horizontal="left" vertical="center" shrinkToFit="1"/>
      <protection locked="0"/>
    </xf>
    <xf numFmtId="177" fontId="50" fillId="2" borderId="117" xfId="1" applyNumberFormat="1" applyFont="1" applyFill="1" applyBorder="1" applyProtection="1">
      <alignment vertical="center"/>
    </xf>
    <xf numFmtId="177" fontId="49" fillId="2" borderId="65" xfId="0" applyNumberFormat="1" applyFont="1" applyFill="1" applyBorder="1" applyAlignment="1">
      <alignment horizontal="right" vertical="center"/>
    </xf>
    <xf numFmtId="0" fontId="51" fillId="2" borderId="88" xfId="0" applyFont="1" applyFill="1" applyBorder="1" applyAlignment="1" applyProtection="1">
      <alignment horizontal="center" vertical="center" textRotation="255"/>
      <protection locked="0"/>
    </xf>
    <xf numFmtId="0" fontId="50" fillId="3" borderId="90" xfId="0" applyFont="1" applyFill="1" applyBorder="1" applyAlignment="1" applyProtection="1">
      <alignment horizontal="center" vertical="center" shrinkToFit="1"/>
      <protection locked="0"/>
    </xf>
    <xf numFmtId="0" fontId="50" fillId="0" borderId="91" xfId="1" applyNumberFormat="1" applyFont="1" applyFill="1" applyBorder="1" applyAlignment="1" applyProtection="1">
      <alignment horizontal="left" vertical="center" shrinkToFit="1"/>
      <protection locked="0"/>
    </xf>
    <xf numFmtId="177" fontId="50" fillId="0" borderId="92" xfId="1" applyNumberFormat="1" applyFont="1" applyFill="1" applyBorder="1" applyAlignment="1" applyProtection="1">
      <alignment horizontal="right" vertical="center" shrinkToFit="1"/>
      <protection locked="0"/>
    </xf>
    <xf numFmtId="177" fontId="50" fillId="2" borderId="93" xfId="1" applyNumberFormat="1" applyFont="1" applyFill="1" applyBorder="1" applyAlignment="1" applyProtection="1">
      <alignment horizontal="right" vertical="center"/>
    </xf>
    <xf numFmtId="0" fontId="50" fillId="3" borderId="89" xfId="0" applyFont="1" applyFill="1" applyBorder="1" applyAlignment="1" applyProtection="1">
      <alignment horizontal="center" vertical="center" shrinkToFit="1"/>
      <protection locked="0"/>
    </xf>
    <xf numFmtId="177" fontId="50" fillId="2" borderId="65" xfId="1" applyNumberFormat="1" applyFont="1" applyFill="1" applyBorder="1" applyAlignment="1" applyProtection="1">
      <alignment horizontal="right" vertical="center"/>
    </xf>
    <xf numFmtId="38" fontId="50" fillId="3" borderId="89" xfId="1" applyFont="1" applyFill="1" applyBorder="1" applyAlignment="1" applyProtection="1">
      <alignment horizontal="center" vertical="center" shrinkToFit="1"/>
    </xf>
    <xf numFmtId="38" fontId="50" fillId="2" borderId="89" xfId="1" applyFont="1" applyFill="1" applyBorder="1" applyProtection="1">
      <alignment vertical="center"/>
      <protection locked="0"/>
    </xf>
    <xf numFmtId="38" fontId="50" fillId="3" borderId="90" xfId="1" applyFont="1" applyFill="1" applyBorder="1" applyAlignment="1" applyProtection="1">
      <alignment horizontal="center" vertical="center" shrinkToFit="1"/>
      <protection locked="0"/>
    </xf>
    <xf numFmtId="0" fontId="50" fillId="3" borderId="127" xfId="0" applyFont="1" applyFill="1" applyBorder="1" applyAlignment="1" applyProtection="1">
      <alignment horizontal="center" vertical="center" shrinkToFit="1"/>
      <protection locked="0"/>
    </xf>
    <xf numFmtId="0" fontId="50" fillId="0" borderId="128" xfId="1" applyNumberFormat="1" applyFont="1" applyFill="1" applyBorder="1" applyAlignment="1" applyProtection="1">
      <alignment horizontal="left" vertical="center" shrinkToFit="1"/>
      <protection locked="0"/>
    </xf>
    <xf numFmtId="177" fontId="50" fillId="0" borderId="129" xfId="1" applyNumberFormat="1" applyFont="1" applyFill="1" applyBorder="1" applyAlignment="1" applyProtection="1">
      <alignment horizontal="right" vertical="center" shrinkToFit="1"/>
      <protection locked="0"/>
    </xf>
    <xf numFmtId="177" fontId="50" fillId="2" borderId="130" xfId="1" applyNumberFormat="1" applyFont="1" applyFill="1" applyBorder="1" applyAlignment="1" applyProtection="1">
      <alignment horizontal="right" vertical="center"/>
    </xf>
    <xf numFmtId="38" fontId="50" fillId="0" borderId="37" xfId="1" applyFont="1" applyFill="1" applyBorder="1" applyAlignment="1" applyProtection="1">
      <alignment horizontal="left" vertical="center" shrinkToFit="1"/>
      <protection locked="0"/>
    </xf>
    <xf numFmtId="0" fontId="50" fillId="3" borderId="94" xfId="0" applyFont="1" applyFill="1" applyBorder="1" applyAlignment="1" applyProtection="1">
      <alignment horizontal="center" vertical="center" shrinkToFit="1"/>
      <protection locked="0"/>
    </xf>
    <xf numFmtId="0" fontId="50" fillId="0" borderId="95" xfId="1" applyNumberFormat="1" applyFont="1" applyFill="1" applyBorder="1" applyAlignment="1" applyProtection="1">
      <alignment horizontal="left" vertical="center" shrinkToFit="1"/>
      <protection locked="0"/>
    </xf>
    <xf numFmtId="177" fontId="50" fillId="0" borderId="96" xfId="1" applyNumberFormat="1" applyFont="1" applyFill="1" applyBorder="1" applyAlignment="1" applyProtection="1">
      <alignment horizontal="right" vertical="center" shrinkToFit="1"/>
      <protection locked="0"/>
    </xf>
    <xf numFmtId="177" fontId="50" fillId="2" borderId="131" xfId="1" applyNumberFormat="1" applyFont="1" applyFill="1" applyBorder="1" applyAlignment="1" applyProtection="1">
      <alignment horizontal="right" vertical="center"/>
    </xf>
    <xf numFmtId="0" fontId="50" fillId="0" borderId="132" xfId="1" applyNumberFormat="1" applyFont="1" applyFill="1" applyBorder="1" applyAlignment="1" applyProtection="1">
      <alignment horizontal="left" vertical="center" shrinkToFit="1"/>
      <protection locked="0"/>
    </xf>
    <xf numFmtId="177" fontId="50" fillId="2" borderId="30" xfId="1" applyNumberFormat="1" applyFont="1" applyFill="1" applyBorder="1" applyAlignment="1" applyProtection="1">
      <alignment horizontal="right" vertical="center"/>
    </xf>
    <xf numFmtId="38" fontId="50" fillId="0" borderId="106" xfId="1" applyFont="1" applyFill="1" applyBorder="1" applyAlignment="1" applyProtection="1">
      <alignment horizontal="left" vertical="center" shrinkToFit="1"/>
      <protection locked="0"/>
    </xf>
    <xf numFmtId="177" fontId="50" fillId="0" borderId="107" xfId="1" applyNumberFormat="1" applyFont="1" applyFill="1" applyBorder="1" applyAlignment="1" applyProtection="1">
      <alignment horizontal="right" vertical="center" shrinkToFit="1"/>
      <protection locked="0"/>
    </xf>
    <xf numFmtId="177" fontId="49" fillId="2" borderId="98" xfId="0" applyNumberFormat="1" applyFont="1" applyFill="1" applyBorder="1" applyAlignment="1">
      <alignment horizontal="right" vertical="center"/>
    </xf>
    <xf numFmtId="38" fontId="50" fillId="0" borderId="133" xfId="1" applyFont="1" applyFill="1" applyBorder="1" applyAlignment="1" applyProtection="1">
      <alignment horizontal="left" vertical="center" shrinkToFit="1"/>
      <protection locked="0"/>
    </xf>
    <xf numFmtId="177" fontId="50" fillId="0" borderId="124" xfId="1" applyNumberFormat="1" applyFont="1" applyFill="1" applyBorder="1" applyAlignment="1" applyProtection="1">
      <alignment horizontal="right" vertical="center" shrinkToFit="1"/>
      <protection locked="0"/>
    </xf>
    <xf numFmtId="177" fontId="49" fillId="2" borderId="72" xfId="0" applyNumberFormat="1" applyFont="1" applyFill="1" applyBorder="1" applyAlignment="1">
      <alignment horizontal="right" vertical="center"/>
    </xf>
    <xf numFmtId="38" fontId="50" fillId="0" borderId="99" xfId="1" applyFont="1" applyFill="1" applyBorder="1" applyAlignment="1" applyProtection="1">
      <alignment horizontal="left" vertical="center" shrinkToFit="1"/>
      <protection locked="0"/>
    </xf>
    <xf numFmtId="177" fontId="50" fillId="0" borderId="100" xfId="1" applyNumberFormat="1" applyFont="1" applyFill="1" applyBorder="1" applyAlignment="1" applyProtection="1">
      <alignment horizontal="right" vertical="center" shrinkToFit="1"/>
      <protection locked="0"/>
    </xf>
    <xf numFmtId="177" fontId="49" fillId="2" borderId="101" xfId="0" applyNumberFormat="1" applyFont="1" applyFill="1" applyBorder="1" applyAlignment="1">
      <alignment horizontal="right" vertical="center"/>
    </xf>
    <xf numFmtId="38" fontId="50" fillId="0" borderId="81" xfId="1" applyFont="1" applyFill="1" applyBorder="1" applyAlignment="1" applyProtection="1">
      <alignment horizontal="left" vertical="center" shrinkToFit="1"/>
    </xf>
    <xf numFmtId="38" fontId="50" fillId="3" borderId="89" xfId="1" applyFont="1" applyFill="1" applyBorder="1" applyAlignment="1" applyProtection="1">
      <alignment horizontal="center" vertical="center" shrinkToFit="1"/>
      <protection locked="0"/>
    </xf>
    <xf numFmtId="38" fontId="50" fillId="0" borderId="105" xfId="1" applyFont="1" applyFill="1" applyBorder="1" applyAlignment="1" applyProtection="1">
      <alignment horizontal="left" vertical="center" shrinkToFit="1"/>
      <protection locked="0"/>
    </xf>
    <xf numFmtId="177" fontId="49" fillId="2" borderId="93" xfId="0" applyNumberFormat="1" applyFont="1" applyFill="1" applyBorder="1" applyAlignment="1">
      <alignment horizontal="right" vertical="center"/>
    </xf>
    <xf numFmtId="38" fontId="50" fillId="0" borderId="132" xfId="1" applyFont="1" applyFill="1" applyBorder="1" applyAlignment="1" applyProtection="1">
      <alignment horizontal="left" vertical="center" shrinkToFit="1"/>
      <protection locked="0"/>
    </xf>
    <xf numFmtId="177" fontId="49" fillId="2" borderId="130" xfId="0" applyNumberFormat="1" applyFont="1" applyFill="1" applyBorder="1" applyAlignment="1">
      <alignment horizontal="right" vertical="center"/>
    </xf>
    <xf numFmtId="38" fontId="50" fillId="3" borderId="127" xfId="1" applyFont="1" applyFill="1" applyBorder="1" applyAlignment="1" applyProtection="1">
      <alignment horizontal="center" vertical="center" shrinkToFit="1"/>
      <protection locked="0"/>
    </xf>
    <xf numFmtId="38" fontId="50" fillId="0" borderId="134" xfId="1" applyFont="1" applyFill="1" applyBorder="1" applyAlignment="1" applyProtection="1">
      <alignment horizontal="left" vertical="center" shrinkToFit="1"/>
      <protection locked="0"/>
    </xf>
    <xf numFmtId="177" fontId="49" fillId="2" borderId="97" xfId="0" applyNumberFormat="1" applyFont="1" applyFill="1" applyBorder="1" applyAlignment="1">
      <alignment horizontal="right" vertical="center"/>
    </xf>
    <xf numFmtId="38" fontId="50" fillId="3" borderId="94" xfId="1" applyFont="1" applyFill="1" applyBorder="1" applyAlignment="1" applyProtection="1">
      <alignment horizontal="center" vertical="center" shrinkToFit="1"/>
      <protection locked="0"/>
    </xf>
    <xf numFmtId="177" fontId="50" fillId="2" borderId="97" xfId="1" applyNumberFormat="1" applyFont="1" applyFill="1" applyBorder="1" applyAlignment="1" applyProtection="1">
      <alignment horizontal="right" vertical="center"/>
    </xf>
    <xf numFmtId="177" fontId="50" fillId="2" borderId="65" xfId="1" applyNumberFormat="1" applyFont="1" applyFill="1" applyBorder="1" applyProtection="1">
      <alignment vertical="center"/>
      <protection locked="0"/>
    </xf>
    <xf numFmtId="38" fontId="52" fillId="0" borderId="105" xfId="1" applyFont="1" applyFill="1" applyBorder="1" applyAlignment="1" applyProtection="1">
      <alignment horizontal="left" vertical="center" shrinkToFit="1"/>
      <protection locked="0"/>
    </xf>
    <xf numFmtId="0" fontId="52" fillId="0" borderId="28" xfId="1" applyNumberFormat="1" applyFont="1" applyFill="1" applyBorder="1" applyAlignment="1" applyProtection="1">
      <alignment horizontal="left" vertical="center" shrinkToFit="1"/>
    </xf>
    <xf numFmtId="177" fontId="52" fillId="0" borderId="135" xfId="1" applyNumberFormat="1" applyFont="1" applyFill="1" applyBorder="1" applyAlignment="1" applyProtection="1">
      <alignment horizontal="right" vertical="center" shrinkToFit="1"/>
    </xf>
    <xf numFmtId="38" fontId="52" fillId="0" borderId="136" xfId="1" applyFont="1" applyBorder="1" applyAlignment="1" applyProtection="1">
      <alignment vertical="center"/>
      <protection locked="0"/>
    </xf>
    <xf numFmtId="177" fontId="50" fillId="0" borderId="0" xfId="1" applyNumberFormat="1" applyFont="1" applyAlignment="1" applyProtection="1">
      <alignment horizontal="right" vertical="center"/>
      <protection locked="0"/>
    </xf>
    <xf numFmtId="38" fontId="50" fillId="0" borderId="0" xfId="1" applyFont="1" applyProtection="1">
      <alignment vertical="center"/>
      <protection locked="0"/>
    </xf>
    <xf numFmtId="177" fontId="50" fillId="0" borderId="103" xfId="1" applyNumberFormat="1" applyFont="1" applyFill="1" applyBorder="1" applyAlignment="1" applyProtection="1">
      <alignment horizontal="right" vertical="center" shrinkToFit="1"/>
      <protection locked="0"/>
    </xf>
    <xf numFmtId="38" fontId="50" fillId="0" borderId="81" xfId="1" applyFont="1" applyBorder="1" applyAlignment="1" applyProtection="1">
      <alignment vertical="center" shrinkToFit="1"/>
      <protection locked="0"/>
    </xf>
    <xf numFmtId="177" fontId="50" fillId="0" borderId="102" xfId="1" applyNumberFormat="1" applyFont="1" applyFill="1" applyBorder="1" applyAlignment="1" applyProtection="1">
      <alignment horizontal="right" vertical="center" shrinkToFit="1"/>
      <protection locked="0"/>
    </xf>
    <xf numFmtId="177" fontId="50" fillId="0" borderId="135" xfId="1" applyNumberFormat="1" applyFont="1" applyFill="1" applyBorder="1" applyAlignment="1" applyProtection="1">
      <alignment horizontal="right" vertical="center" shrinkToFit="1"/>
      <protection locked="0"/>
    </xf>
    <xf numFmtId="177" fontId="50" fillId="0" borderId="104" xfId="1" applyNumberFormat="1" applyFont="1" applyFill="1" applyBorder="1" applyAlignment="1" applyProtection="1">
      <alignment horizontal="right" vertical="center" shrinkToFit="1"/>
      <protection locked="0"/>
    </xf>
    <xf numFmtId="38" fontId="50" fillId="0" borderId="105" xfId="1" applyFont="1" applyBorder="1" applyAlignment="1" applyProtection="1">
      <alignment vertical="center" shrinkToFit="1"/>
      <protection locked="0"/>
    </xf>
    <xf numFmtId="38" fontId="50" fillId="0" borderId="132" xfId="1" applyFont="1" applyBorder="1" applyAlignment="1" applyProtection="1">
      <alignment vertical="center" shrinkToFit="1"/>
      <protection locked="0"/>
    </xf>
    <xf numFmtId="38" fontId="50" fillId="0" borderId="37" xfId="1" applyFont="1" applyBorder="1" applyAlignment="1" applyProtection="1">
      <alignment vertical="center" shrinkToFit="1"/>
    </xf>
    <xf numFmtId="177" fontId="50" fillId="0" borderId="82" xfId="1" applyNumberFormat="1" applyFont="1" applyBorder="1" applyAlignment="1" applyProtection="1">
      <alignment horizontal="right" vertical="center" shrinkToFit="1"/>
      <protection locked="0"/>
    </xf>
    <xf numFmtId="38" fontId="50" fillId="0" borderId="37" xfId="1" applyFont="1" applyBorder="1" applyAlignment="1" applyProtection="1">
      <alignment vertical="center" shrinkToFit="1"/>
      <protection locked="0"/>
    </xf>
    <xf numFmtId="38" fontId="50" fillId="0" borderId="137" xfId="1" applyFont="1" applyBorder="1" applyAlignment="1" applyProtection="1">
      <alignment vertical="center" shrinkToFit="1"/>
      <protection locked="0"/>
    </xf>
    <xf numFmtId="177" fontId="50" fillId="0" borderId="107" xfId="1" applyNumberFormat="1" applyFont="1" applyBorder="1" applyAlignment="1" applyProtection="1">
      <alignment horizontal="right" vertical="center" shrinkToFit="1"/>
      <protection locked="0"/>
    </xf>
    <xf numFmtId="177" fontId="49" fillId="2" borderId="108" xfId="0" applyNumberFormat="1" applyFont="1" applyFill="1" applyBorder="1" applyAlignment="1">
      <alignment horizontal="right" vertical="center"/>
    </xf>
    <xf numFmtId="0" fontId="50" fillId="3" borderId="109" xfId="0" applyFont="1" applyFill="1" applyBorder="1" applyAlignment="1" applyProtection="1">
      <alignment horizontal="center" vertical="center" shrinkToFit="1"/>
      <protection locked="0"/>
    </xf>
    <xf numFmtId="0" fontId="50" fillId="0" borderId="106" xfId="1" applyNumberFormat="1" applyFont="1" applyFill="1" applyBorder="1" applyAlignment="1" applyProtection="1">
      <alignment horizontal="left" vertical="center" shrinkToFit="1"/>
      <protection locked="0"/>
    </xf>
    <xf numFmtId="38" fontId="53" fillId="3" borderId="53" xfId="1" applyFont="1" applyFill="1" applyBorder="1" applyAlignment="1" applyProtection="1">
      <alignment horizontal="center" vertical="center" wrapText="1"/>
    </xf>
    <xf numFmtId="38" fontId="53" fillId="3" borderId="12" xfId="1" applyFont="1" applyFill="1" applyBorder="1" applyAlignment="1" applyProtection="1">
      <alignment horizontal="center" vertical="center" wrapText="1"/>
    </xf>
    <xf numFmtId="38" fontId="42" fillId="0" borderId="82" xfId="1" applyFont="1" applyFill="1" applyBorder="1" applyAlignment="1" applyProtection="1">
      <alignment horizontal="right" vertical="center" shrinkToFit="1"/>
      <protection locked="0"/>
    </xf>
    <xf numFmtId="0" fontId="48" fillId="0" borderId="119" xfId="1" applyNumberFormat="1" applyFont="1" applyFill="1" applyBorder="1" applyAlignment="1" applyProtection="1">
      <alignment vertical="center" shrinkToFit="1"/>
      <protection locked="0"/>
    </xf>
    <xf numFmtId="38" fontId="48" fillId="0" borderId="141" xfId="1" applyFont="1" applyFill="1" applyBorder="1" applyAlignment="1" applyProtection="1">
      <alignment horizontal="right" vertical="center" shrinkToFit="1"/>
      <protection locked="0"/>
    </xf>
    <xf numFmtId="177" fontId="50" fillId="2" borderId="117" xfId="1" applyNumberFormat="1" applyFont="1" applyFill="1" applyBorder="1" applyAlignment="1" applyProtection="1">
      <alignment horizontal="right" vertical="center"/>
    </xf>
    <xf numFmtId="177" fontId="50" fillId="2" borderId="14" xfId="1" applyNumberFormat="1" applyFont="1" applyFill="1" applyBorder="1" applyAlignment="1" applyProtection="1">
      <alignment horizontal="right" vertical="center"/>
    </xf>
    <xf numFmtId="177" fontId="53" fillId="2" borderId="121" xfId="1" applyNumberFormat="1" applyFont="1" applyFill="1" applyBorder="1" applyAlignment="1" applyProtection="1">
      <alignment horizontal="right" vertical="center" shrinkToFit="1"/>
    </xf>
    <xf numFmtId="177" fontId="50" fillId="2" borderId="108" xfId="1" applyNumberFormat="1" applyFont="1" applyFill="1" applyBorder="1" applyAlignment="1" applyProtection="1">
      <alignment horizontal="right" vertical="center" shrinkToFit="1"/>
    </xf>
    <xf numFmtId="177" fontId="50" fillId="2" borderId="117" xfId="1" applyNumberFormat="1" applyFont="1" applyFill="1" applyBorder="1" applyAlignment="1" applyProtection="1">
      <alignment horizontal="right" vertical="center" shrinkToFit="1"/>
    </xf>
    <xf numFmtId="177" fontId="50" fillId="2" borderId="65" xfId="1" applyNumberFormat="1" applyFont="1" applyFill="1" applyBorder="1" applyAlignment="1" applyProtection="1">
      <alignment horizontal="right" vertical="center" shrinkToFit="1"/>
    </xf>
    <xf numFmtId="177" fontId="50" fillId="2" borderId="121" xfId="1" applyNumberFormat="1" applyFont="1" applyFill="1" applyBorder="1" applyAlignment="1" applyProtection="1">
      <alignment horizontal="right" vertical="center" shrinkToFit="1"/>
    </xf>
    <xf numFmtId="176" fontId="50" fillId="0" borderId="39" xfId="1" applyNumberFormat="1" applyFont="1" applyFill="1" applyBorder="1" applyAlignment="1" applyProtection="1">
      <alignment horizontal="right" vertical="center" shrinkToFit="1"/>
    </xf>
    <xf numFmtId="177" fontId="50" fillId="2" borderId="121" xfId="1" applyNumberFormat="1" applyFont="1" applyFill="1" applyBorder="1" applyProtection="1">
      <alignment vertical="center"/>
    </xf>
    <xf numFmtId="0" fontId="42" fillId="0" borderId="0" xfId="1" applyNumberFormat="1" applyFont="1" applyFill="1" applyBorder="1" applyAlignment="1" applyProtection="1">
      <alignment horizontal="left" vertical="center" shrinkToFit="1"/>
      <protection locked="0"/>
    </xf>
    <xf numFmtId="38" fontId="42" fillId="0" borderId="103" xfId="1" applyFont="1" applyFill="1" applyBorder="1" applyAlignment="1" applyProtection="1">
      <alignment horizontal="right" vertical="center" shrinkToFit="1"/>
      <protection locked="0"/>
    </xf>
    <xf numFmtId="38" fontId="50" fillId="0" borderId="0" xfId="1" applyFont="1" applyFill="1" applyBorder="1" applyAlignment="1" applyProtection="1">
      <alignment vertical="center" shrinkToFit="1"/>
      <protection locked="0"/>
    </xf>
    <xf numFmtId="176" fontId="50" fillId="0" borderId="82" xfId="1" applyNumberFormat="1" applyFont="1" applyFill="1" applyBorder="1" applyAlignment="1" applyProtection="1">
      <alignment horizontal="right" vertical="center" shrinkToFit="1"/>
      <protection locked="0"/>
    </xf>
    <xf numFmtId="38" fontId="50" fillId="0" borderId="112" xfId="1" applyFont="1" applyFill="1" applyBorder="1" applyAlignment="1" applyProtection="1">
      <alignment vertical="center" shrinkToFit="1"/>
    </xf>
    <xf numFmtId="38" fontId="50" fillId="0" borderId="100" xfId="1" applyFont="1" applyFill="1" applyBorder="1" applyAlignment="1" applyProtection="1">
      <alignment horizontal="right" vertical="center" shrinkToFit="1"/>
      <protection locked="0"/>
    </xf>
    <xf numFmtId="0" fontId="21" fillId="3" borderId="109" xfId="0" applyFont="1" applyFill="1" applyBorder="1" applyAlignment="1" applyProtection="1">
      <alignment horizontal="center" vertical="center" shrinkToFit="1"/>
      <protection locked="0"/>
    </xf>
    <xf numFmtId="0" fontId="26" fillId="2" borderId="88" xfId="0" applyFont="1" applyFill="1" applyBorder="1" applyAlignment="1" applyProtection="1">
      <alignment horizontal="center" vertical="center" textRotation="255" wrapText="1"/>
      <protection locked="0"/>
    </xf>
    <xf numFmtId="0" fontId="52" fillId="0" borderId="119" xfId="1" applyNumberFormat="1" applyFont="1" applyFill="1" applyBorder="1" applyAlignment="1" applyProtection="1">
      <alignment vertical="center" shrinkToFit="1"/>
      <protection locked="0"/>
    </xf>
    <xf numFmtId="38" fontId="50" fillId="0" borderId="82" xfId="1" applyFont="1" applyFill="1" applyBorder="1" applyAlignment="1" applyProtection="1">
      <alignment horizontal="right" vertical="center" shrinkToFit="1"/>
      <protection locked="0"/>
    </xf>
    <xf numFmtId="38" fontId="52" fillId="0" borderId="141" xfId="1" applyFont="1" applyFill="1" applyBorder="1" applyAlignment="1" applyProtection="1">
      <alignment horizontal="right" vertical="center" shrinkToFit="1"/>
      <protection locked="0"/>
    </xf>
    <xf numFmtId="176" fontId="50" fillId="2" borderId="101" xfId="1" applyNumberFormat="1" applyFont="1" applyFill="1" applyBorder="1" applyProtection="1">
      <alignment vertical="center"/>
    </xf>
    <xf numFmtId="177" fontId="41" fillId="0" borderId="107" xfId="1" applyNumberFormat="1" applyFont="1" applyBorder="1" applyProtection="1">
      <alignment vertical="center"/>
      <protection locked="0"/>
    </xf>
    <xf numFmtId="177" fontId="32" fillId="0" borderId="100" xfId="1" applyNumberFormat="1" applyFont="1" applyFill="1" applyBorder="1" applyAlignment="1" applyProtection="1">
      <alignment horizontal="right" vertical="center"/>
      <protection locked="0"/>
    </xf>
    <xf numFmtId="0" fontId="50" fillId="3" borderId="90" xfId="0" applyFont="1" applyFill="1" applyBorder="1" applyAlignment="1">
      <alignment horizontal="center" vertical="center" shrinkToFit="1"/>
    </xf>
    <xf numFmtId="38" fontId="32" fillId="2" borderId="124" xfId="1" applyFont="1" applyFill="1" applyBorder="1" applyAlignment="1">
      <alignment horizontal="center" vertical="center"/>
    </xf>
    <xf numFmtId="38" fontId="66" fillId="2" borderId="124" xfId="1" applyFont="1" applyFill="1" applyBorder="1" applyAlignment="1">
      <alignment horizontal="center" vertical="center"/>
    </xf>
    <xf numFmtId="38" fontId="32" fillId="0" borderId="123" xfId="1" applyFont="1" applyBorder="1" applyAlignment="1">
      <alignment horizontal="left" vertical="center" wrapText="1"/>
    </xf>
    <xf numFmtId="0" fontId="32" fillId="0" borderId="123" xfId="0" applyFont="1" applyBorder="1" applyAlignment="1">
      <alignment horizontal="left" vertical="center" wrapText="1"/>
    </xf>
    <xf numFmtId="38" fontId="32" fillId="2" borderId="100" xfId="1" applyFont="1" applyFill="1" applyBorder="1" applyAlignment="1">
      <alignment horizontal="center" vertical="center"/>
    </xf>
    <xf numFmtId="38" fontId="32" fillId="0" borderId="0" xfId="1" applyFont="1" applyAlignment="1">
      <alignment horizontal="center" vertical="center"/>
    </xf>
    <xf numFmtId="177" fontId="32" fillId="0" borderId="0" xfId="1" applyNumberFormat="1" applyFont="1">
      <alignment vertical="center"/>
    </xf>
    <xf numFmtId="177" fontId="32" fillId="0" borderId="0" xfId="1" applyNumberFormat="1" applyFont="1" applyAlignment="1">
      <alignment horizontal="right" vertical="center"/>
    </xf>
    <xf numFmtId="38" fontId="32" fillId="0" borderId="0" xfId="1" applyFont="1">
      <alignment vertical="center"/>
    </xf>
    <xf numFmtId="176" fontId="32" fillId="0" borderId="0" xfId="1" applyNumberFormat="1" applyFont="1">
      <alignment vertical="center"/>
    </xf>
    <xf numFmtId="38" fontId="32" fillId="0" borderId="0" xfId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38" fontId="50" fillId="0" borderId="103" xfId="1" applyFont="1" applyFill="1" applyBorder="1" applyAlignment="1" applyProtection="1">
      <alignment horizontal="right" vertical="center" shrinkToFit="1"/>
      <protection locked="0"/>
    </xf>
    <xf numFmtId="38" fontId="22" fillId="0" borderId="0" xfId="1" applyFont="1" applyAlignment="1">
      <alignment vertical="center" wrapText="1"/>
    </xf>
    <xf numFmtId="38" fontId="8" fillId="0" borderId="0" xfId="1" applyFont="1" applyAlignment="1">
      <alignment vertical="center" wrapText="1"/>
    </xf>
    <xf numFmtId="38" fontId="66" fillId="0" borderId="0" xfId="1" applyFont="1" applyAlignment="1">
      <alignment horizontal="center" vertical="center"/>
    </xf>
    <xf numFmtId="38" fontId="66" fillId="0" borderId="0" xfId="1" applyFont="1">
      <alignment vertical="center"/>
    </xf>
    <xf numFmtId="38" fontId="15" fillId="0" borderId="0" xfId="1" applyFont="1" applyAlignment="1">
      <alignment horizontal="left" vertical="center" wrapText="1"/>
    </xf>
    <xf numFmtId="0" fontId="9" fillId="3" borderId="15" xfId="0" applyFont="1" applyFill="1" applyBorder="1" applyAlignment="1">
      <alignment horizontal="justify" vertical="center" wrapText="1"/>
    </xf>
    <xf numFmtId="0" fontId="9" fillId="3" borderId="39" xfId="0" applyFont="1" applyFill="1" applyBorder="1" applyAlignment="1">
      <alignment horizontal="justify" vertical="center" wrapText="1"/>
    </xf>
    <xf numFmtId="0" fontId="37" fillId="0" borderId="39" xfId="0" applyFont="1" applyBorder="1" applyAlignment="1">
      <alignment horizontal="justify" vertical="center" wrapText="1"/>
    </xf>
    <xf numFmtId="0" fontId="37" fillId="0" borderId="40" xfId="0" applyFont="1" applyBorder="1" applyAlignment="1">
      <alignment horizontal="justify" vertical="center" wrapText="1"/>
    </xf>
    <xf numFmtId="0" fontId="37" fillId="0" borderId="2" xfId="0" applyFont="1" applyBorder="1" applyAlignment="1" applyProtection="1">
      <alignment horizontal="center" vertical="center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7" fillId="5" borderId="1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7" fillId="0" borderId="20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21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7" fillId="0" borderId="28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12" fillId="0" borderId="48" xfId="0" applyFont="1" applyBorder="1" applyAlignment="1" applyProtection="1">
      <alignment horizontal="left" vertical="center" wrapText="1"/>
      <protection locked="0"/>
    </xf>
    <xf numFmtId="0" fontId="37" fillId="0" borderId="49" xfId="0" applyFont="1" applyBorder="1" applyAlignment="1" applyProtection="1">
      <alignment horizontal="left" vertical="center" wrapText="1"/>
      <protection locked="0"/>
    </xf>
    <xf numFmtId="0" fontId="37" fillId="0" borderId="50" xfId="0" applyFont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2" fillId="0" borderId="44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 applyProtection="1">
      <alignment horizontal="left" vertical="center" wrapText="1"/>
      <protection locked="0"/>
    </xf>
    <xf numFmtId="0" fontId="37" fillId="0" borderId="45" xfId="0" applyFont="1" applyBorder="1" applyAlignment="1" applyProtection="1">
      <alignment horizontal="left" vertical="center" wrapText="1"/>
      <protection locked="0"/>
    </xf>
    <xf numFmtId="0" fontId="13" fillId="3" borderId="67" xfId="0" applyFont="1" applyFill="1" applyBorder="1" applyAlignment="1">
      <alignment horizontal="right" vertical="center" wrapText="1"/>
    </xf>
    <xf numFmtId="0" fontId="13" fillId="3" borderId="68" xfId="0" applyFont="1" applyFill="1" applyBorder="1" applyAlignment="1">
      <alignment horizontal="right" vertical="center" wrapText="1"/>
    </xf>
    <xf numFmtId="0" fontId="14" fillId="3" borderId="15" xfId="0" applyFont="1" applyFill="1" applyBorder="1" applyAlignment="1">
      <alignment horizontal="justify" vertical="center" wrapText="1"/>
    </xf>
    <xf numFmtId="0" fontId="14" fillId="3" borderId="39" xfId="0" applyFont="1" applyFill="1" applyBorder="1" applyAlignment="1">
      <alignment horizontal="justify" vertical="center" wrapText="1"/>
    </xf>
    <xf numFmtId="0" fontId="7" fillId="0" borderId="34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35" xfId="0" applyFont="1" applyBorder="1" applyAlignment="1" applyProtection="1">
      <alignment horizontal="left" vertical="center" wrapText="1"/>
      <protection locked="0"/>
    </xf>
    <xf numFmtId="0" fontId="37" fillId="0" borderId="36" xfId="0" applyFont="1" applyBorder="1" applyAlignment="1" applyProtection="1">
      <alignment horizontal="left" vertical="center" wrapText="1"/>
      <protection locked="0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2" fillId="0" borderId="59" xfId="0" applyFont="1" applyBorder="1" applyAlignment="1" applyProtection="1">
      <alignment horizontal="left" vertical="center" wrapText="1"/>
      <protection locked="0"/>
    </xf>
    <xf numFmtId="0" fontId="37" fillId="0" borderId="58" xfId="0" applyFont="1" applyBorder="1" applyAlignment="1" applyProtection="1">
      <alignment horizontal="left" vertical="center" wrapText="1"/>
      <protection locked="0"/>
    </xf>
    <xf numFmtId="0" fontId="37" fillId="0" borderId="60" xfId="0" applyFont="1" applyBorder="1" applyAlignment="1" applyProtection="1">
      <alignment horizontal="left" vertical="center" wrapText="1"/>
      <protection locked="0"/>
    </xf>
    <xf numFmtId="0" fontId="10" fillId="3" borderId="5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2" fillId="0" borderId="20" xfId="0" applyFont="1" applyBorder="1" applyAlignment="1" applyProtection="1">
      <alignment horizontal="left" vertical="center" wrapText="1"/>
      <protection locked="0"/>
    </xf>
    <xf numFmtId="38" fontId="23" fillId="0" borderId="0" xfId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21" fillId="2" borderId="15" xfId="1" applyFont="1" applyFill="1" applyBorder="1" applyAlignment="1" applyProtection="1">
      <alignment vertical="center" wrapText="1"/>
    </xf>
    <xf numFmtId="0" fontId="31" fillId="0" borderId="39" xfId="0" applyFont="1" applyBorder="1">
      <alignment vertical="center"/>
    </xf>
    <xf numFmtId="0" fontId="31" fillId="0" borderId="40" xfId="0" applyFont="1" applyBorder="1">
      <alignment vertical="center"/>
    </xf>
    <xf numFmtId="38" fontId="50" fillId="3" borderId="84" xfId="1" applyFont="1" applyFill="1" applyBorder="1" applyAlignment="1" applyProtection="1">
      <alignment horizontal="center" vertical="center" textRotation="255"/>
      <protection locked="0"/>
    </xf>
    <xf numFmtId="38" fontId="50" fillId="3" borderId="88" xfId="1" applyFont="1" applyFill="1" applyBorder="1" applyAlignment="1" applyProtection="1">
      <alignment horizontal="center" vertical="center" textRotation="255"/>
      <protection locked="0"/>
    </xf>
    <xf numFmtId="38" fontId="50" fillId="3" borderId="118" xfId="1" applyFont="1" applyFill="1" applyBorder="1" applyAlignment="1" applyProtection="1">
      <alignment horizontal="center" vertical="center" textRotation="255"/>
      <protection locked="0"/>
    </xf>
    <xf numFmtId="38" fontId="53" fillId="3" borderId="8" xfId="1" applyFont="1" applyFill="1" applyBorder="1" applyAlignment="1" applyProtection="1">
      <alignment horizontal="center" vertical="center" wrapText="1"/>
    </xf>
    <xf numFmtId="38" fontId="53" fillId="3" borderId="9" xfId="1" applyFont="1" applyFill="1" applyBorder="1" applyAlignment="1" applyProtection="1">
      <alignment horizontal="center" vertical="center" wrapText="1"/>
    </xf>
    <xf numFmtId="38" fontId="53" fillId="3" borderId="87" xfId="1" applyFont="1" applyFill="1" applyBorder="1" applyAlignment="1" applyProtection="1">
      <alignment horizontal="center" vertical="center" wrapText="1"/>
    </xf>
    <xf numFmtId="38" fontId="53" fillId="3" borderId="12" xfId="1" applyFont="1" applyFill="1" applyBorder="1" applyAlignment="1" applyProtection="1">
      <alignment horizontal="center" vertical="center" wrapText="1"/>
    </xf>
    <xf numFmtId="38" fontId="53" fillId="3" borderId="13" xfId="1" applyFont="1" applyFill="1" applyBorder="1" applyAlignment="1" applyProtection="1">
      <alignment horizontal="center" vertical="center" wrapText="1"/>
    </xf>
    <xf numFmtId="38" fontId="53" fillId="3" borderId="120" xfId="1" applyFont="1" applyFill="1" applyBorder="1" applyAlignment="1" applyProtection="1">
      <alignment horizontal="center" vertical="center" wrapText="1"/>
    </xf>
    <xf numFmtId="177" fontId="50" fillId="2" borderId="83" xfId="1" applyNumberFormat="1" applyFont="1" applyFill="1" applyBorder="1" applyAlignment="1" applyProtection="1">
      <alignment horizontal="right" vertical="center" shrinkToFit="1"/>
    </xf>
    <xf numFmtId="177" fontId="50" fillId="2" borderId="108" xfId="1" applyNumberFormat="1" applyFont="1" applyFill="1" applyBorder="1" applyAlignment="1" applyProtection="1">
      <alignment horizontal="right" vertical="center" shrinkToFit="1"/>
    </xf>
    <xf numFmtId="0" fontId="50" fillId="3" borderId="53" xfId="0" applyFont="1" applyFill="1" applyBorder="1" applyAlignment="1">
      <alignment horizontal="center" vertical="center" wrapText="1" shrinkToFit="1"/>
    </xf>
    <xf numFmtId="0" fontId="50" fillId="3" borderId="82" xfId="0" applyFont="1" applyFill="1" applyBorder="1" applyAlignment="1">
      <alignment horizontal="center" vertical="center" wrapText="1" shrinkToFit="1"/>
    </xf>
    <xf numFmtId="0" fontId="50" fillId="3" borderId="12" xfId="0" applyFont="1" applyFill="1" applyBorder="1" applyAlignment="1">
      <alignment horizontal="center" vertical="center" wrapText="1" shrinkToFit="1"/>
    </xf>
    <xf numFmtId="0" fontId="50" fillId="3" borderId="120" xfId="0" applyFont="1" applyFill="1" applyBorder="1" applyAlignment="1">
      <alignment horizontal="center" vertical="center" wrapText="1" shrinkToFit="1"/>
    </xf>
    <xf numFmtId="38" fontId="52" fillId="0" borderId="119" xfId="1" applyFont="1" applyFill="1" applyBorder="1" applyAlignment="1" applyProtection="1">
      <alignment vertical="center" wrapText="1"/>
      <protection locked="0"/>
    </xf>
    <xf numFmtId="38" fontId="52" fillId="0" borderId="120" xfId="1" applyFont="1" applyFill="1" applyBorder="1" applyAlignment="1" applyProtection="1">
      <alignment vertical="center" wrapText="1"/>
      <protection locked="0"/>
    </xf>
    <xf numFmtId="38" fontId="16" fillId="0" borderId="0" xfId="1" applyFont="1" applyBorder="1" applyAlignment="1">
      <alignment horizontal="left" vertical="top"/>
    </xf>
    <xf numFmtId="38" fontId="60" fillId="7" borderId="0" xfId="1" applyFont="1" applyFill="1" applyAlignment="1">
      <alignment horizontal="center" vertical="center" shrinkToFit="1"/>
    </xf>
    <xf numFmtId="38" fontId="33" fillId="3" borderId="1" xfId="1" applyFont="1" applyFill="1" applyBorder="1" applyAlignment="1">
      <alignment horizontal="center" vertical="center"/>
    </xf>
    <xf numFmtId="38" fontId="33" fillId="3" borderId="2" xfId="1" applyFont="1" applyFill="1" applyBorder="1" applyAlignment="1">
      <alignment horizontal="center" vertical="center"/>
    </xf>
    <xf numFmtId="38" fontId="33" fillId="3" borderId="70" xfId="1" applyFont="1" applyFill="1" applyBorder="1" applyAlignment="1">
      <alignment horizontal="center" vertical="center"/>
    </xf>
    <xf numFmtId="38" fontId="33" fillId="3" borderId="71" xfId="1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 shrinkToFit="1"/>
    </xf>
    <xf numFmtId="0" fontId="7" fillId="2" borderId="3" xfId="1" applyNumberFormat="1" applyFont="1" applyFill="1" applyBorder="1" applyAlignment="1">
      <alignment horizontal="center" vertical="center" shrinkToFit="1"/>
    </xf>
    <xf numFmtId="0" fontId="7" fillId="2" borderId="71" xfId="1" applyNumberFormat="1" applyFont="1" applyFill="1" applyBorder="1" applyAlignment="1">
      <alignment horizontal="center" vertical="center" shrinkToFit="1"/>
    </xf>
    <xf numFmtId="0" fontId="7" fillId="2" borderId="72" xfId="1" applyNumberFormat="1" applyFont="1" applyFill="1" applyBorder="1" applyAlignment="1">
      <alignment horizontal="center" vertical="center" shrinkToFit="1"/>
    </xf>
    <xf numFmtId="38" fontId="15" fillId="0" borderId="73" xfId="1" applyFont="1" applyFill="1" applyBorder="1" applyAlignment="1">
      <alignment horizontal="center" vertical="center"/>
    </xf>
    <xf numFmtId="38" fontId="15" fillId="0" borderId="74" xfId="1" applyFont="1" applyFill="1" applyBorder="1" applyAlignment="1">
      <alignment horizontal="center" vertical="center"/>
    </xf>
    <xf numFmtId="38" fontId="15" fillId="0" borderId="76" xfId="1" applyFont="1" applyFill="1" applyBorder="1" applyAlignment="1">
      <alignment horizontal="center" vertical="center"/>
    </xf>
    <xf numFmtId="38" fontId="15" fillId="0" borderId="77" xfId="1" applyFont="1" applyFill="1" applyBorder="1" applyAlignment="1">
      <alignment horizontal="center" vertical="center"/>
    </xf>
    <xf numFmtId="38" fontId="19" fillId="0" borderId="75" xfId="1" applyFont="1" applyFill="1" applyBorder="1" applyAlignment="1">
      <alignment horizontal="left" vertical="center" indent="1"/>
    </xf>
    <xf numFmtId="38" fontId="19" fillId="0" borderId="0" xfId="1" applyFont="1" applyFill="1" applyBorder="1" applyAlignment="1">
      <alignment horizontal="left" vertical="center" indent="1"/>
    </xf>
    <xf numFmtId="0" fontId="49" fillId="0" borderId="70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38" fontId="7" fillId="2" borderId="71" xfId="1" applyFont="1" applyFill="1" applyBorder="1" applyAlignment="1">
      <alignment horizontal="center" vertical="center"/>
    </xf>
    <xf numFmtId="38" fontId="7" fillId="2" borderId="72" xfId="1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38" fontId="15" fillId="0" borderId="0" xfId="1" applyFont="1" applyAlignment="1">
      <alignment horizontal="left" shrinkToFit="1"/>
    </xf>
    <xf numFmtId="38" fontId="33" fillId="3" borderId="4" xfId="1" applyFont="1" applyFill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1" fillId="3" borderId="15" xfId="0" applyFont="1" applyFill="1" applyBorder="1" applyAlignment="1" applyProtection="1">
      <alignment horizontal="center" vertical="center"/>
      <protection locked="0"/>
    </xf>
    <xf numFmtId="0" fontId="21" fillId="3" borderId="79" xfId="0" applyFont="1" applyFill="1" applyBorder="1" applyAlignment="1" applyProtection="1">
      <alignment horizontal="center" vertical="center"/>
      <protection locked="0"/>
    </xf>
    <xf numFmtId="38" fontId="59" fillId="0" borderId="9" xfId="1" applyFont="1" applyBorder="1" applyAlignment="1">
      <alignment vertical="center"/>
    </xf>
    <xf numFmtId="0" fontId="46" fillId="0" borderId="9" xfId="0" applyFont="1" applyBorder="1">
      <alignment vertical="center"/>
    </xf>
    <xf numFmtId="38" fontId="50" fillId="3" borderId="84" xfId="1" applyFont="1" applyFill="1" applyBorder="1" applyAlignment="1" applyProtection="1">
      <alignment horizontal="center" vertical="center" textRotation="255" shrinkToFit="1"/>
    </xf>
    <xf numFmtId="0" fontId="49" fillId="0" borderId="88" xfId="0" applyFont="1" applyBorder="1" applyAlignment="1">
      <alignment horizontal="center" vertical="center" textRotation="255" shrinkToFit="1"/>
    </xf>
    <xf numFmtId="0" fontId="49" fillId="0" borderId="114" xfId="0" applyFont="1" applyBorder="1" applyAlignment="1">
      <alignment horizontal="center" vertical="center" textRotation="255" shrinkToFit="1"/>
    </xf>
    <xf numFmtId="38" fontId="63" fillId="3" borderId="112" xfId="1" applyFont="1" applyFill="1" applyBorder="1" applyAlignment="1" applyProtection="1">
      <alignment horizontal="left" vertical="center" wrapText="1" shrinkToFit="1"/>
    </xf>
    <xf numFmtId="0" fontId="65" fillId="0" borderId="100" xfId="0" applyFont="1" applyBorder="1" applyAlignment="1">
      <alignment horizontal="left" vertical="center" shrinkToFit="1"/>
    </xf>
    <xf numFmtId="0" fontId="65" fillId="0" borderId="64" xfId="0" applyFont="1" applyBorder="1" applyAlignment="1">
      <alignment horizontal="left" vertical="center" shrinkToFit="1"/>
    </xf>
    <xf numFmtId="0" fontId="65" fillId="0" borderId="82" xfId="0" applyFont="1" applyBorder="1" applyAlignment="1">
      <alignment horizontal="left" vertical="center" shrinkToFit="1"/>
    </xf>
    <xf numFmtId="0" fontId="65" fillId="0" borderId="115" xfId="0" applyFont="1" applyBorder="1" applyAlignment="1">
      <alignment horizontal="left" vertical="center" shrinkToFit="1"/>
    </xf>
    <xf numFmtId="0" fontId="65" fillId="0" borderId="107" xfId="0" applyFont="1" applyBorder="1" applyAlignment="1">
      <alignment horizontal="left" vertical="center" shrinkToFit="1"/>
    </xf>
    <xf numFmtId="177" fontId="50" fillId="9" borderId="83" xfId="1" applyNumberFormat="1" applyFont="1" applyFill="1" applyBorder="1" applyAlignment="1" applyProtection="1">
      <alignment vertical="center"/>
      <protection locked="0"/>
    </xf>
    <xf numFmtId="0" fontId="49" fillId="0" borderId="65" xfId="0" applyFont="1" applyBorder="1" applyProtection="1">
      <alignment vertical="center"/>
      <protection locked="0"/>
    </xf>
    <xf numFmtId="0" fontId="49" fillId="0" borderId="98" xfId="0" applyFont="1" applyBorder="1" applyProtection="1">
      <alignment vertical="center"/>
      <protection locked="0"/>
    </xf>
    <xf numFmtId="38" fontId="21" fillId="3" borderId="78" xfId="1" applyFont="1" applyFill="1" applyBorder="1" applyAlignment="1" applyProtection="1">
      <alignment horizontal="center" vertical="center" textRotation="255" wrapText="1" shrinkToFit="1"/>
    </xf>
    <xf numFmtId="0" fontId="31" fillId="0" borderId="78" xfId="0" applyFont="1" applyBorder="1" applyAlignment="1">
      <alignment horizontal="center" vertical="center" textRotation="255" shrinkToFit="1"/>
    </xf>
    <xf numFmtId="0" fontId="31" fillId="0" borderId="78" xfId="0" applyFont="1" applyBorder="1" applyAlignment="1">
      <alignment horizontal="center" vertical="center" textRotation="255"/>
    </xf>
    <xf numFmtId="0" fontId="31" fillId="0" borderId="80" xfId="0" applyFont="1" applyBorder="1" applyAlignment="1">
      <alignment horizontal="center" vertical="center" textRotation="255"/>
    </xf>
    <xf numFmtId="0" fontId="21" fillId="3" borderId="113" xfId="0" applyFont="1" applyFill="1" applyBorder="1" applyAlignment="1">
      <alignment horizontal="center" vertical="center" wrapText="1" shrinkToFit="1"/>
    </xf>
    <xf numFmtId="0" fontId="31" fillId="0" borderId="113" xfId="0" applyFont="1" applyBorder="1" applyAlignment="1">
      <alignment horizontal="center" vertical="center" shrinkToFit="1"/>
    </xf>
    <xf numFmtId="0" fontId="31" fillId="0" borderId="85" xfId="0" applyFont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wrapText="1" shrinkToFit="1"/>
    </xf>
    <xf numFmtId="38" fontId="53" fillId="3" borderId="53" xfId="1" applyFont="1" applyFill="1" applyBorder="1" applyAlignment="1" applyProtection="1">
      <alignment horizontal="center" vertical="center" wrapText="1"/>
    </xf>
    <xf numFmtId="38" fontId="53" fillId="3" borderId="0" xfId="1" applyFont="1" applyFill="1" applyBorder="1" applyAlignment="1" applyProtection="1">
      <alignment horizontal="center" vertical="center" wrapText="1"/>
    </xf>
    <xf numFmtId="38" fontId="53" fillId="3" borderId="82" xfId="1" applyFont="1" applyFill="1" applyBorder="1" applyAlignment="1" applyProtection="1">
      <alignment horizontal="center" vertical="center" wrapText="1"/>
    </xf>
    <xf numFmtId="0" fontId="24" fillId="0" borderId="0" xfId="1" applyNumberFormat="1" applyFont="1" applyFill="1" applyAlignment="1">
      <alignment vertical="top" wrapText="1"/>
    </xf>
    <xf numFmtId="0" fontId="53" fillId="2" borderId="138" xfId="1" applyNumberFormat="1" applyFont="1" applyFill="1" applyBorder="1" applyAlignment="1" applyProtection="1">
      <alignment horizontal="center" vertical="center" shrinkToFit="1"/>
    </xf>
    <xf numFmtId="0" fontId="49" fillId="0" borderId="116" xfId="0" applyFont="1" applyBorder="1" applyAlignment="1">
      <alignment horizontal="center" vertical="center" shrinkToFit="1"/>
    </xf>
    <xf numFmtId="0" fontId="49" fillId="0" borderId="111" xfId="0" applyFont="1" applyBorder="1" applyAlignment="1">
      <alignment horizontal="center" vertical="center" shrinkToFit="1"/>
    </xf>
    <xf numFmtId="0" fontId="49" fillId="0" borderId="139" xfId="0" applyFont="1" applyBorder="1" applyAlignment="1">
      <alignment horizontal="center" vertical="center" shrinkToFit="1"/>
    </xf>
    <xf numFmtId="177" fontId="53" fillId="2" borderId="7" xfId="1" applyNumberFormat="1" applyFont="1" applyFill="1" applyBorder="1" applyAlignment="1" applyProtection="1">
      <alignment horizontal="right" vertical="center" shrinkToFit="1"/>
    </xf>
    <xf numFmtId="177" fontId="53" fillId="2" borderId="11" xfId="1" applyNumberFormat="1" applyFont="1" applyFill="1" applyBorder="1" applyAlignment="1" applyProtection="1">
      <alignment horizontal="right" vertical="center" shrinkToFit="1"/>
    </xf>
    <xf numFmtId="38" fontId="53" fillId="3" borderId="138" xfId="1" applyFont="1" applyFill="1" applyBorder="1" applyAlignment="1" applyProtection="1">
      <alignment horizontal="center" vertical="center" wrapText="1"/>
    </xf>
    <xf numFmtId="0" fontId="49" fillId="0" borderId="138" xfId="0" applyFont="1" applyBorder="1" applyAlignment="1">
      <alignment horizontal="center" vertical="center" wrapText="1"/>
    </xf>
    <xf numFmtId="0" fontId="49" fillId="0" borderId="116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21" fillId="2" borderId="113" xfId="1" applyNumberFormat="1" applyFont="1" applyFill="1" applyBorder="1" applyAlignment="1" applyProtection="1">
      <alignment horizontal="left" vertical="center" wrapText="1" shrinkToFit="1"/>
    </xf>
    <xf numFmtId="0" fontId="31" fillId="0" borderId="113" xfId="0" applyFont="1" applyBorder="1" applyAlignment="1">
      <alignment vertical="center" shrinkToFit="1"/>
    </xf>
    <xf numFmtId="0" fontId="31" fillId="2" borderId="113" xfId="0" applyFont="1" applyFill="1" applyBorder="1" applyAlignment="1">
      <alignment horizontal="left" vertical="center" shrinkToFit="1"/>
    </xf>
    <xf numFmtId="0" fontId="31" fillId="2" borderId="85" xfId="0" applyFont="1" applyFill="1" applyBorder="1" applyAlignment="1">
      <alignment horizontal="left" vertical="center" shrinkToFit="1"/>
    </xf>
    <xf numFmtId="0" fontId="31" fillId="0" borderId="85" xfId="0" applyFont="1" applyBorder="1" applyAlignment="1">
      <alignment vertical="center" shrinkToFit="1"/>
    </xf>
    <xf numFmtId="177" fontId="50" fillId="2" borderId="52" xfId="1" applyNumberFormat="1" applyFont="1" applyFill="1" applyBorder="1" applyAlignment="1" applyProtection="1">
      <alignment horizontal="right" vertical="center" shrinkToFit="1"/>
    </xf>
    <xf numFmtId="177" fontId="49" fillId="2" borderId="52" xfId="0" applyNumberFormat="1" applyFont="1" applyFill="1" applyBorder="1" applyAlignment="1">
      <alignment horizontal="right" vertical="center" shrinkToFit="1"/>
    </xf>
    <xf numFmtId="177" fontId="49" fillId="2" borderId="83" xfId="0" applyNumberFormat="1" applyFont="1" applyFill="1" applyBorder="1" applyAlignment="1">
      <alignment horizontal="right" vertical="center" shrinkToFit="1"/>
    </xf>
    <xf numFmtId="0" fontId="21" fillId="2" borderId="5" xfId="1" applyNumberFormat="1" applyFont="1" applyFill="1" applyBorder="1" applyAlignment="1" applyProtection="1">
      <alignment horizontal="left" vertical="center" wrapText="1" shrinkToFit="1"/>
    </xf>
    <xf numFmtId="0" fontId="31" fillId="0" borderId="5" xfId="0" applyFont="1" applyBorder="1" applyAlignment="1">
      <alignment vertical="center" shrinkToFit="1"/>
    </xf>
    <xf numFmtId="177" fontId="50" fillId="2" borderId="6" xfId="1" applyNumberFormat="1" applyFont="1" applyFill="1" applyBorder="1" applyAlignment="1" applyProtection="1">
      <alignment horizontal="right" vertical="center" shrinkToFit="1"/>
    </xf>
    <xf numFmtId="177" fontId="53" fillId="2" borderId="83" xfId="1" applyNumberFormat="1" applyFont="1" applyFill="1" applyBorder="1" applyAlignment="1" applyProtection="1">
      <alignment horizontal="right" vertical="center" shrinkToFit="1"/>
    </xf>
    <xf numFmtId="177" fontId="53" fillId="2" borderId="108" xfId="1" applyNumberFormat="1" applyFont="1" applyFill="1" applyBorder="1" applyAlignment="1" applyProtection="1">
      <alignment horizontal="right" vertical="center" shrinkToFit="1"/>
    </xf>
    <xf numFmtId="38" fontId="53" fillId="2" borderId="15" xfId="1" applyFont="1" applyFill="1" applyBorder="1" applyAlignment="1" applyProtection="1">
      <alignment horizontal="center" vertical="center"/>
    </xf>
    <xf numFmtId="38" fontId="53" fillId="2" borderId="39" xfId="1" applyFont="1" applyFill="1" applyBorder="1" applyAlignment="1" applyProtection="1">
      <alignment horizontal="center" vertical="center"/>
    </xf>
    <xf numFmtId="38" fontId="53" fillId="2" borderId="40" xfId="1" applyFont="1" applyFill="1" applyBorder="1" applyAlignment="1" applyProtection="1">
      <alignment horizontal="center" vertical="center"/>
    </xf>
    <xf numFmtId="38" fontId="21" fillId="0" borderId="0" xfId="1" applyFont="1" applyFill="1" applyAlignment="1" applyProtection="1">
      <alignment vertical="top"/>
    </xf>
    <xf numFmtId="38" fontId="21" fillId="0" borderId="0" xfId="1" applyFont="1" applyAlignment="1" applyProtection="1">
      <alignment vertical="top" wrapText="1"/>
    </xf>
    <xf numFmtId="0" fontId="31" fillId="0" borderId="0" xfId="0" applyFont="1" applyAlignment="1">
      <alignment vertical="top" wrapText="1"/>
    </xf>
    <xf numFmtId="38" fontId="22" fillId="2" borderId="7" xfId="1" applyFont="1" applyFill="1" applyBorder="1" applyAlignment="1" applyProtection="1">
      <alignment vertical="center" textRotation="255" wrapText="1"/>
    </xf>
    <xf numFmtId="0" fontId="47" fillId="2" borderId="11" xfId="0" applyFont="1" applyFill="1" applyBorder="1" applyAlignment="1">
      <alignment vertical="center" textRotation="255"/>
    </xf>
    <xf numFmtId="38" fontId="32" fillId="0" borderId="122" xfId="1" applyFont="1" applyBorder="1" applyAlignment="1" applyProtection="1">
      <alignment horizontal="left" vertical="top"/>
      <protection locked="0"/>
    </xf>
    <xf numFmtId="0" fontId="0" fillId="0" borderId="123" xfId="0" applyBorder="1" applyAlignment="1">
      <alignment horizontal="left" vertical="top"/>
    </xf>
    <xf numFmtId="0" fontId="0" fillId="0" borderId="124" xfId="0" applyBorder="1" applyAlignment="1">
      <alignment horizontal="left" vertical="top"/>
    </xf>
    <xf numFmtId="38" fontId="34" fillId="8" borderId="7" xfId="1" applyFont="1" applyFill="1" applyBorder="1" applyAlignment="1" applyProtection="1">
      <alignment horizontal="center" vertical="center"/>
      <protection locked="0"/>
    </xf>
    <xf numFmtId="0" fontId="43" fillId="0" borderId="11" xfId="0" applyFont="1" applyBorder="1">
      <alignment vertical="center"/>
    </xf>
    <xf numFmtId="38" fontId="44" fillId="0" borderId="144" xfId="1" applyFont="1" applyBorder="1" applyAlignment="1">
      <alignment horizontal="center" vertical="center"/>
    </xf>
    <xf numFmtId="0" fontId="43" fillId="0" borderId="145" xfId="0" applyFont="1" applyBorder="1" applyAlignment="1">
      <alignment horizontal="center" vertical="center"/>
    </xf>
    <xf numFmtId="38" fontId="66" fillId="2" borderId="122" xfId="1" applyFont="1" applyFill="1" applyBorder="1" applyAlignment="1">
      <alignment horizontal="left" vertical="center"/>
    </xf>
    <xf numFmtId="0" fontId="67" fillId="0" borderId="123" xfId="0" applyFont="1" applyBorder="1" applyAlignment="1">
      <alignment horizontal="left" vertical="center"/>
    </xf>
    <xf numFmtId="0" fontId="67" fillId="0" borderId="124" xfId="0" applyFont="1" applyBorder="1" applyAlignment="1">
      <alignment horizontal="left" vertical="center"/>
    </xf>
    <xf numFmtId="38" fontId="32" fillId="0" borderId="122" xfId="1" applyFont="1" applyBorder="1" applyAlignment="1">
      <alignment horizontal="left" vertical="center" wrapText="1"/>
    </xf>
    <xf numFmtId="0" fontId="41" fillId="0" borderId="123" xfId="0" applyFont="1" applyBorder="1" applyAlignment="1">
      <alignment horizontal="left" vertical="center" wrapText="1"/>
    </xf>
    <xf numFmtId="0" fontId="41" fillId="0" borderId="124" xfId="0" applyFont="1" applyBorder="1" applyAlignment="1">
      <alignment horizontal="left" vertical="center" wrapText="1"/>
    </xf>
    <xf numFmtId="0" fontId="32" fillId="0" borderId="146" xfId="0" applyFont="1" applyBorder="1" applyAlignment="1" applyProtection="1">
      <alignment horizontal="left" vertical="center" shrinkToFit="1"/>
      <protection locked="0"/>
    </xf>
    <xf numFmtId="0" fontId="0" fillId="0" borderId="147" xfId="0" applyBorder="1" applyAlignment="1">
      <alignment horizontal="left" vertical="center" shrinkToFit="1"/>
    </xf>
    <xf numFmtId="0" fontId="66" fillId="2" borderId="122" xfId="0" applyFont="1" applyFill="1" applyBorder="1" applyAlignment="1">
      <alignment horizontal="center" vertical="center"/>
    </xf>
    <xf numFmtId="0" fontId="67" fillId="0" borderId="124" xfId="0" applyFont="1" applyBorder="1" applyAlignment="1">
      <alignment horizontal="center" vertical="center"/>
    </xf>
    <xf numFmtId="0" fontId="32" fillId="0" borderId="122" xfId="0" applyFont="1" applyBorder="1" applyAlignment="1" applyProtection="1">
      <alignment horizontal="left" vertical="center" shrinkToFit="1"/>
      <protection locked="0"/>
    </xf>
    <xf numFmtId="0" fontId="0" fillId="0" borderId="124" xfId="0" applyBorder="1" applyAlignment="1">
      <alignment horizontal="left" vertical="center" shrinkToFit="1"/>
    </xf>
    <xf numFmtId="38" fontId="36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2" fillId="0" borderId="136" xfId="0" applyFont="1" applyBorder="1" applyAlignment="1" applyProtection="1">
      <alignment horizontal="left" vertical="center" shrinkToFit="1"/>
      <protection locked="0"/>
    </xf>
    <xf numFmtId="0" fontId="0" fillId="0" borderId="148" xfId="0" applyBorder="1" applyAlignment="1">
      <alignment horizontal="left" vertical="center" shrinkToFit="1"/>
    </xf>
    <xf numFmtId="0" fontId="69" fillId="2" borderId="15" xfId="0" applyFont="1" applyFill="1" applyBorder="1" applyAlignment="1">
      <alignment horizontal="center" vertical="center"/>
    </xf>
    <xf numFmtId="0" fontId="67" fillId="0" borderId="39" xfId="0" applyFont="1" applyBorder="1" applyAlignment="1">
      <alignment horizontal="center" vertical="center"/>
    </xf>
    <xf numFmtId="38" fontId="66" fillId="2" borderId="15" xfId="1" applyFont="1" applyFill="1" applyBorder="1" applyAlignment="1">
      <alignment horizontal="center" vertical="center" wrapText="1"/>
    </xf>
    <xf numFmtId="38" fontId="32" fillId="0" borderId="122" xfId="1" applyFont="1" applyBorder="1" applyAlignment="1" applyProtection="1">
      <alignment horizontal="left" vertical="top" wrapText="1"/>
      <protection locked="0"/>
    </xf>
    <xf numFmtId="38" fontId="32" fillId="0" borderId="123" xfId="1" applyFont="1" applyBorder="1" applyAlignment="1" applyProtection="1">
      <alignment horizontal="left" vertical="top" wrapText="1"/>
      <protection locked="0"/>
    </xf>
    <xf numFmtId="0" fontId="41" fillId="0" borderId="124" xfId="0" applyFont="1" applyBorder="1" applyAlignment="1" applyProtection="1">
      <alignment horizontal="left" vertical="top" wrapText="1"/>
      <protection locked="0"/>
    </xf>
    <xf numFmtId="38" fontId="66" fillId="2" borderId="123" xfId="1" applyFont="1" applyFill="1" applyBorder="1" applyAlignment="1">
      <alignment horizontal="left" vertical="center"/>
    </xf>
    <xf numFmtId="38" fontId="32" fillId="0" borderId="123" xfId="1" applyFont="1" applyBorder="1" applyAlignment="1">
      <alignment horizontal="left" vertical="center" wrapText="1"/>
    </xf>
    <xf numFmtId="38" fontId="66" fillId="2" borderId="122" xfId="1" applyFont="1" applyFill="1" applyBorder="1" applyAlignment="1">
      <alignment vertical="center"/>
    </xf>
    <xf numFmtId="38" fontId="66" fillId="2" borderId="123" xfId="1" applyFont="1" applyFill="1" applyBorder="1" applyAlignment="1">
      <alignment vertical="center"/>
    </xf>
    <xf numFmtId="0" fontId="67" fillId="0" borderId="124" xfId="0" applyFont="1" applyBorder="1">
      <alignment vertical="center"/>
    </xf>
    <xf numFmtId="0" fontId="68" fillId="2" borderId="15" xfId="0" applyFont="1" applyFill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32" fillId="2" borderId="122" xfId="0" applyFont="1" applyFill="1" applyBorder="1" applyAlignment="1">
      <alignment horizontal="center" vertical="center" wrapText="1"/>
    </xf>
    <xf numFmtId="0" fontId="41" fillId="0" borderId="124" xfId="0" applyFont="1" applyBorder="1" applyAlignment="1">
      <alignment horizontal="center" vertical="center"/>
    </xf>
    <xf numFmtId="0" fontId="41" fillId="0" borderId="124" xfId="0" applyFont="1" applyBorder="1" applyAlignment="1" applyProtection="1">
      <alignment horizontal="left" vertical="center" shrinkToFit="1"/>
      <protection locked="0"/>
    </xf>
    <xf numFmtId="0" fontId="0" fillId="0" borderId="124" xfId="0" applyBorder="1" applyAlignment="1" applyProtection="1">
      <alignment horizontal="left" vertical="center" shrinkToFit="1"/>
      <protection locked="0"/>
    </xf>
    <xf numFmtId="0" fontId="32" fillId="0" borderId="125" xfId="0" applyFont="1" applyBorder="1" applyAlignment="1" applyProtection="1">
      <alignment horizontal="left" vertical="center" shrinkToFit="1"/>
      <protection locked="0"/>
    </xf>
    <xf numFmtId="0" fontId="41" fillId="0" borderId="126" xfId="0" applyFont="1" applyBorder="1" applyAlignment="1" applyProtection="1">
      <alignment horizontal="left" vertical="center" shrinkToFit="1"/>
      <protection locked="0"/>
    </xf>
    <xf numFmtId="38" fontId="32" fillId="2" borderId="15" xfId="1" applyFont="1" applyFill="1" applyBorder="1" applyAlignment="1">
      <alignment horizontal="center" vertical="center" wrapText="1"/>
    </xf>
    <xf numFmtId="38" fontId="36" fillId="0" borderId="0" xfId="1" applyFont="1" applyBorder="1" applyAlignment="1">
      <alignment vertical="center" wrapText="1"/>
    </xf>
    <xf numFmtId="0" fontId="0" fillId="0" borderId="0" xfId="0">
      <alignment vertical="center"/>
    </xf>
    <xf numFmtId="38" fontId="29" fillId="3" borderId="0" xfId="1" applyFont="1" applyFill="1" applyBorder="1" applyAlignment="1" applyProtection="1">
      <alignment horizontal="center" vertical="center" wrapText="1"/>
    </xf>
    <xf numFmtId="38" fontId="29" fillId="3" borderId="82" xfId="1" applyFont="1" applyFill="1" applyBorder="1" applyAlignment="1" applyProtection="1">
      <alignment horizontal="center" vertical="center" wrapText="1"/>
    </xf>
    <xf numFmtId="38" fontId="29" fillId="3" borderId="13" xfId="1" applyFont="1" applyFill="1" applyBorder="1" applyAlignment="1" applyProtection="1">
      <alignment horizontal="center" vertical="center" wrapText="1"/>
    </xf>
    <xf numFmtId="38" fontId="29" fillId="3" borderId="120" xfId="1" applyFont="1" applyFill="1" applyBorder="1" applyAlignment="1" applyProtection="1">
      <alignment horizontal="center" vertical="center" wrapText="1"/>
    </xf>
    <xf numFmtId="38" fontId="22" fillId="3" borderId="84" xfId="1" applyFont="1" applyFill="1" applyBorder="1" applyAlignment="1" applyProtection="1">
      <alignment horizontal="right" vertical="center" textRotation="255" shrinkToFit="1"/>
    </xf>
    <xf numFmtId="0" fontId="0" fillId="0" borderId="88" xfId="0" applyBorder="1" applyAlignment="1">
      <alignment horizontal="right" vertical="center" textRotation="255" shrinkToFit="1"/>
    </xf>
    <xf numFmtId="0" fontId="0" fillId="0" borderId="114" xfId="0" applyBorder="1" applyAlignment="1">
      <alignment horizontal="right" vertical="center" textRotation="255" shrinkToFit="1"/>
    </xf>
    <xf numFmtId="38" fontId="61" fillId="3" borderId="112" xfId="1" applyFont="1" applyFill="1" applyBorder="1" applyAlignment="1" applyProtection="1">
      <alignment horizontal="left" vertical="center" wrapText="1" shrinkToFit="1"/>
    </xf>
    <xf numFmtId="0" fontId="62" fillId="0" borderId="100" xfId="0" applyFont="1" applyBorder="1" applyAlignment="1">
      <alignment horizontal="left" vertical="center" shrinkToFit="1"/>
    </xf>
    <xf numFmtId="0" fontId="62" fillId="0" borderId="64" xfId="0" applyFont="1" applyBorder="1" applyAlignment="1">
      <alignment horizontal="left" vertical="center" shrinkToFit="1"/>
    </xf>
    <xf numFmtId="0" fontId="62" fillId="0" borderId="82" xfId="0" applyFont="1" applyBorder="1" applyAlignment="1">
      <alignment horizontal="left" vertical="center" shrinkToFit="1"/>
    </xf>
    <xf numFmtId="0" fontId="62" fillId="0" borderId="115" xfId="0" applyFont="1" applyBorder="1" applyAlignment="1">
      <alignment horizontal="left" vertical="center" shrinkToFit="1"/>
    </xf>
    <xf numFmtId="0" fontId="62" fillId="0" borderId="107" xfId="0" applyFont="1" applyBorder="1" applyAlignment="1">
      <alignment horizontal="left" vertical="center" shrinkToFit="1"/>
    </xf>
    <xf numFmtId="176" fontId="49" fillId="0" borderId="65" xfId="0" applyNumberFormat="1" applyFont="1" applyBorder="1" applyProtection="1">
      <alignment vertical="center"/>
      <protection locked="0"/>
    </xf>
    <xf numFmtId="38" fontId="22" fillId="3" borderId="78" xfId="1" applyFont="1" applyFill="1" applyBorder="1" applyAlignment="1" applyProtection="1">
      <alignment horizontal="center" vertical="center" textRotation="255" wrapText="1" shrinkToFit="1"/>
    </xf>
    <xf numFmtId="0" fontId="4" fillId="0" borderId="78" xfId="0" applyFont="1" applyBorder="1" applyAlignment="1">
      <alignment horizontal="center" vertical="center" textRotation="255" shrinkToFit="1"/>
    </xf>
    <xf numFmtId="0" fontId="4" fillId="0" borderId="78" xfId="0" applyFont="1" applyBorder="1" applyAlignment="1">
      <alignment horizontal="center" vertical="center" textRotation="255"/>
    </xf>
    <xf numFmtId="0" fontId="55" fillId="0" borderId="78" xfId="0" applyFont="1" applyBorder="1" applyAlignment="1">
      <alignment horizontal="center" vertical="center" textRotation="255"/>
    </xf>
    <xf numFmtId="0" fontId="55" fillId="0" borderId="80" xfId="0" applyFont="1" applyBorder="1" applyAlignment="1">
      <alignment horizontal="center" vertical="center" textRotation="255"/>
    </xf>
    <xf numFmtId="0" fontId="4" fillId="0" borderId="113" xfId="0" applyFont="1" applyBorder="1" applyAlignment="1">
      <alignment horizontal="center" vertical="center" shrinkToFit="1"/>
    </xf>
    <xf numFmtId="0" fontId="4" fillId="2" borderId="113" xfId="0" applyFont="1" applyFill="1" applyBorder="1" applyAlignment="1">
      <alignment horizontal="left" vertical="center" shrinkToFit="1"/>
    </xf>
    <xf numFmtId="0" fontId="4" fillId="0" borderId="113" xfId="0" applyFont="1" applyBorder="1" applyAlignment="1">
      <alignment vertical="center" shrinkToFit="1"/>
    </xf>
    <xf numFmtId="38" fontId="21" fillId="3" borderId="84" xfId="1" applyFont="1" applyFill="1" applyBorder="1" applyAlignment="1" applyProtection="1">
      <alignment horizontal="center" vertical="center" textRotation="255"/>
      <protection locked="0"/>
    </xf>
    <xf numFmtId="38" fontId="21" fillId="3" borderId="88" xfId="1" applyFont="1" applyFill="1" applyBorder="1" applyAlignment="1" applyProtection="1">
      <alignment horizontal="center" vertical="center" textRotation="255"/>
      <protection locked="0"/>
    </xf>
    <xf numFmtId="38" fontId="21" fillId="3" borderId="118" xfId="1" applyFont="1" applyFill="1" applyBorder="1" applyAlignment="1" applyProtection="1">
      <alignment horizontal="center" vertical="center" textRotation="255"/>
      <protection locked="0"/>
    </xf>
    <xf numFmtId="0" fontId="0" fillId="2" borderId="11" xfId="0" applyFill="1" applyBorder="1" applyAlignment="1">
      <alignment vertical="center" textRotation="255"/>
    </xf>
    <xf numFmtId="38" fontId="22" fillId="2" borderId="15" xfId="1" applyFont="1" applyFill="1" applyBorder="1" applyAlignment="1" applyProtection="1">
      <alignment vertical="center" wrapText="1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38" fontId="29" fillId="3" borderId="9" xfId="1" applyFont="1" applyFill="1" applyBorder="1" applyAlignment="1" applyProtection="1">
      <alignment horizontal="center" vertical="center" wrapText="1"/>
    </xf>
    <xf numFmtId="38" fontId="29" fillId="3" borderId="87" xfId="1" applyFont="1" applyFill="1" applyBorder="1" applyAlignment="1" applyProtection="1">
      <alignment horizontal="center" vertical="center" wrapText="1"/>
    </xf>
    <xf numFmtId="38" fontId="26" fillId="3" borderId="12" xfId="1" applyFont="1" applyFill="1" applyBorder="1" applyAlignment="1" applyProtection="1">
      <alignment horizontal="center" vertical="center" wrapText="1"/>
    </xf>
    <xf numFmtId="38" fontId="26" fillId="3" borderId="13" xfId="1" applyFont="1" applyFill="1" applyBorder="1" applyAlignment="1" applyProtection="1">
      <alignment horizontal="center" vertical="center" wrapText="1"/>
    </xf>
    <xf numFmtId="38" fontId="26" fillId="3" borderId="120" xfId="1" applyFont="1" applyFill="1" applyBorder="1" applyAlignment="1" applyProtection="1">
      <alignment horizontal="center" vertical="center" wrapText="1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79" xfId="0" applyFont="1" applyFill="1" applyBorder="1" applyAlignment="1" applyProtection="1">
      <alignment horizontal="center" vertical="center"/>
      <protection locked="0"/>
    </xf>
    <xf numFmtId="0" fontId="41" fillId="0" borderId="147" xfId="0" applyFont="1" applyBorder="1" applyAlignment="1">
      <alignment horizontal="left" vertical="center" shrinkToFit="1"/>
    </xf>
    <xf numFmtId="0" fontId="32" fillId="2" borderId="122" xfId="0" applyFont="1" applyFill="1" applyBorder="1" applyAlignment="1">
      <alignment horizontal="center" vertical="center"/>
    </xf>
    <xf numFmtId="0" fontId="41" fillId="0" borderId="124" xfId="0" applyFont="1" applyBorder="1" applyAlignment="1">
      <alignment horizontal="left" vertical="center" shrinkToFit="1"/>
    </xf>
    <xf numFmtId="0" fontId="41" fillId="0" borderId="148" xfId="0" applyFont="1" applyBorder="1" applyAlignment="1">
      <alignment horizontal="left" vertical="center" shrinkToFit="1"/>
    </xf>
    <xf numFmtId="38" fontId="32" fillId="0" borderId="122" xfId="1" applyFont="1" applyBorder="1" applyAlignment="1" applyProtection="1">
      <alignment vertical="top"/>
      <protection locked="0"/>
    </xf>
    <xf numFmtId="38" fontId="32" fillId="0" borderId="123" xfId="1" applyFont="1" applyBorder="1" applyAlignment="1" applyProtection="1">
      <alignment vertical="top"/>
      <protection locked="0"/>
    </xf>
    <xf numFmtId="0" fontId="41" fillId="0" borderId="124" xfId="0" applyFont="1" applyBorder="1" applyAlignment="1" applyProtection="1">
      <alignment vertical="top"/>
      <protection locked="0"/>
    </xf>
    <xf numFmtId="38" fontId="32" fillId="0" borderId="122" xfId="1" applyFont="1" applyBorder="1" applyAlignment="1" applyProtection="1">
      <alignment horizontal="left" vertical="center"/>
      <protection locked="0"/>
    </xf>
    <xf numFmtId="0" fontId="41" fillId="0" borderId="123" xfId="0" applyFont="1" applyBorder="1" applyAlignment="1">
      <alignment horizontal="left" vertical="center"/>
    </xf>
    <xf numFmtId="0" fontId="41" fillId="0" borderId="124" xfId="0" applyFont="1" applyBorder="1" applyAlignment="1">
      <alignment horizontal="left" vertical="center"/>
    </xf>
    <xf numFmtId="176" fontId="50" fillId="9" borderId="83" xfId="1" applyNumberFormat="1" applyFont="1" applyFill="1" applyBorder="1" applyAlignment="1" applyProtection="1">
      <alignment vertical="center"/>
      <protection locked="0"/>
    </xf>
    <xf numFmtId="176" fontId="49" fillId="0" borderId="98" xfId="0" applyNumberFormat="1" applyFont="1" applyBorder="1" applyProtection="1">
      <alignment vertical="center"/>
      <protection locked="0"/>
    </xf>
    <xf numFmtId="0" fontId="41" fillId="0" borderId="123" xfId="0" applyFont="1" applyBorder="1" applyAlignment="1">
      <alignment horizontal="left" vertical="top"/>
    </xf>
    <xf numFmtId="0" fontId="41" fillId="0" borderId="124" xfId="0" applyFont="1" applyBorder="1" applyAlignment="1">
      <alignment horizontal="left" vertical="top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CC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8</xdr:row>
      <xdr:rowOff>129540</xdr:rowOff>
    </xdr:from>
    <xdr:to>
      <xdr:col>13</xdr:col>
      <xdr:colOff>4335780</xdr:colOff>
      <xdr:row>10</xdr:row>
      <xdr:rowOff>167640</xdr:rowOff>
    </xdr:to>
    <xdr:sp macro="" textlink="">
      <xdr:nvSpPr>
        <xdr:cNvPr id="2" name="Rectangle 118">
          <a:extLst>
            <a:ext uri="{FF2B5EF4-FFF2-40B4-BE49-F238E27FC236}">
              <a16:creationId xmlns:a16="http://schemas.microsoft.com/office/drawing/2014/main" id="{011F241A-A063-7143-031D-6306361F1CD9}"/>
            </a:ext>
          </a:extLst>
        </xdr:cNvPr>
        <xdr:cNvSpPr>
          <a:spLocks noChangeArrowheads="1"/>
        </xdr:cNvSpPr>
      </xdr:nvSpPr>
      <xdr:spPr bwMode="auto">
        <a:xfrm>
          <a:off x="7665720" y="2019300"/>
          <a:ext cx="4297680" cy="464820"/>
        </a:xfrm>
        <a:prstGeom prst="rect">
          <a:avLst/>
        </a:prstGeom>
        <a:solidFill>
          <a:srgbClr val="FFFFFF">
            <a:alpha val="86000"/>
          </a:srgbClr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36000" tIns="0" rIns="36000" bIns="0" anchor="ctr" anchorCtr="0" upright="1">
          <a:noAutofit/>
        </a:bodyPr>
        <a:lstStyle/>
        <a:p>
          <a:pPr marL="88265" indent="-71120" algn="l" fontAlgn="ctr">
            <a:lnSpc>
              <a:spcPts val="1400"/>
            </a:lnSpc>
            <a:spcBef>
              <a:spcPts val="180"/>
            </a:spcBef>
            <a:spcAft>
              <a:spcPts val="0"/>
            </a:spcAft>
          </a:pPr>
          <a:r>
            <a:rPr lang="en-US" sz="900" b="1" kern="1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*</a:t>
          </a:r>
          <a:r>
            <a:rPr lang="ja-JP" sz="900" b="1" kern="0">
              <a:solidFill>
                <a:srgbClr val="FF0000"/>
              </a:solidFill>
              <a:effectLst/>
              <a:latin typeface="Century" panose="02040604050505020304" pitchFamily="18" charset="0"/>
              <a:ea typeface="HGSｺﾞｼｯｸM" panose="020B0600000000000000" pitchFamily="50" charset="-128"/>
              <a:cs typeface="Courier New" panose="02070309020205020404" pitchFamily="49" charset="0"/>
            </a:rPr>
            <a:t>１年目の各サポート費の申請内容は、「収支予算書」・「鑑賞サポート費申請書」・「創作環境サポート費申請書」に記載した内容が自動で反映されます。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102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025A0E-6067-44B0-8BEA-673942FC2E4E}"/>
            </a:ext>
          </a:extLst>
        </xdr:cNvPr>
        <xdr:cNvSpPr txBox="1"/>
      </xdr:nvSpPr>
      <xdr:spPr>
        <a:xfrm>
          <a:off x="4886213" y="1073973"/>
          <a:ext cx="502024" cy="111727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43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C6B49B-1040-43FE-AAA4-035C136AD40B}"/>
            </a:ext>
          </a:extLst>
        </xdr:cNvPr>
        <xdr:cNvSpPr txBox="1"/>
      </xdr:nvSpPr>
      <xdr:spPr>
        <a:xfrm>
          <a:off x="35857" y="1041699"/>
          <a:ext cx="197223" cy="455137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47</xdr:row>
      <xdr:rowOff>104598</xdr:rowOff>
    </xdr:from>
    <xdr:to>
      <xdr:col>0</xdr:col>
      <xdr:colOff>228601</xdr:colOff>
      <xdr:row>100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3D6CE3-ED75-4BB3-9CC1-2855D33A7A59}"/>
            </a:ext>
          </a:extLst>
        </xdr:cNvPr>
        <xdr:cNvSpPr txBox="1"/>
      </xdr:nvSpPr>
      <xdr:spPr>
        <a:xfrm>
          <a:off x="39757" y="5888178"/>
          <a:ext cx="188844" cy="607522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9D518-725C-4C8A-B274-19528EEFC582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4</xdr:col>
      <xdr:colOff>88345</xdr:colOff>
      <xdr:row>105</xdr:row>
      <xdr:rowOff>43052</xdr:rowOff>
    </xdr:from>
    <xdr:to>
      <xdr:col>4</xdr:col>
      <xdr:colOff>88345</xdr:colOff>
      <xdr:row>109</xdr:row>
      <xdr:rowOff>9027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D4DD1B4-CDD4-4BDA-B99D-CB0376EF5DD6}"/>
            </a:ext>
          </a:extLst>
        </xdr:cNvPr>
        <xdr:cNvCxnSpPr/>
      </xdr:nvCxnSpPr>
      <xdr:spPr>
        <a:xfrm>
          <a:off x="4858465" y="17607152"/>
          <a:ext cx="0" cy="56033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519A9D-D8DF-488E-A4D7-78F7F39A4F9C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9FA198-7CF9-487F-BE25-97C3F41F503F}"/>
            </a:ext>
          </a:extLst>
        </xdr:cNvPr>
        <xdr:cNvSpPr txBox="1"/>
      </xdr:nvSpPr>
      <xdr:spPr>
        <a:xfrm>
          <a:off x="39757" y="8710716"/>
          <a:ext cx="188844" cy="95324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FFDE56-2101-454B-8022-DB7BD79FCD46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5172E3-A4F2-4E5F-985E-4D3991F4C798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ED7D1D3-3B3A-4E7B-AF8D-872BE2F5987D}"/>
            </a:ext>
          </a:extLst>
        </xdr:cNvPr>
        <xdr:cNvSpPr txBox="1"/>
      </xdr:nvSpPr>
      <xdr:spPr>
        <a:xfrm>
          <a:off x="39757" y="8608518"/>
          <a:ext cx="188844" cy="939754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2305C5-2412-4666-9CD0-25687DC24E1A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1875ED-E3B1-40B3-91DC-57A7925B0698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58AD9D7-EFE5-4CF5-8740-A4DFE1808D54}"/>
            </a:ext>
          </a:extLst>
        </xdr:cNvPr>
        <xdr:cNvSpPr txBox="1"/>
      </xdr:nvSpPr>
      <xdr:spPr>
        <a:xfrm>
          <a:off x="39757" y="8608518"/>
          <a:ext cx="188844" cy="939754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10</xdr:row>
      <xdr:rowOff>68133</xdr:rowOff>
    </xdr:from>
    <xdr:to>
      <xdr:col>5</xdr:col>
      <xdr:colOff>526677</xdr:colOff>
      <xdr:row>109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F289A1-3D59-4F7E-B438-3CC89366D00B}"/>
            </a:ext>
          </a:extLst>
        </xdr:cNvPr>
        <xdr:cNvSpPr txBox="1"/>
      </xdr:nvSpPr>
      <xdr:spPr>
        <a:xfrm>
          <a:off x="4886213" y="1721673"/>
          <a:ext cx="479164" cy="165676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10</xdr:row>
      <xdr:rowOff>35859</xdr:rowOff>
    </xdr:from>
    <xdr:to>
      <xdr:col>0</xdr:col>
      <xdr:colOff>233080</xdr:colOff>
      <xdr:row>46</xdr:row>
      <xdr:rowOff>152398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42ADFCC-6F48-49BC-A3BF-358AD7A63746}"/>
            </a:ext>
          </a:extLst>
        </xdr:cNvPr>
        <xdr:cNvSpPr txBox="1"/>
      </xdr:nvSpPr>
      <xdr:spPr>
        <a:xfrm>
          <a:off x="35857" y="1689399"/>
          <a:ext cx="197223" cy="65249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50</xdr:row>
      <xdr:rowOff>104598</xdr:rowOff>
    </xdr:from>
    <xdr:to>
      <xdr:col>0</xdr:col>
      <xdr:colOff>228601</xdr:colOff>
      <xdr:row>107</xdr:row>
      <xdr:rowOff>43543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0303BE-777C-46E3-B570-E32EC770B732}"/>
            </a:ext>
          </a:extLst>
        </xdr:cNvPr>
        <xdr:cNvSpPr txBox="1"/>
      </xdr:nvSpPr>
      <xdr:spPr>
        <a:xfrm>
          <a:off x="39757" y="8608518"/>
          <a:ext cx="188844" cy="939754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4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4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E9FD-E3D0-4972-B936-DDAB19375F69}">
  <sheetPr codeName="Sheet1">
    <tabColor rgb="FF7030A0"/>
    <pageSetUpPr fitToPage="1"/>
  </sheetPr>
  <dimension ref="B1:N31"/>
  <sheetViews>
    <sheetView tabSelected="1" zoomScaleNormal="100" workbookViewId="0">
      <selection activeCell="B2" sqref="B2"/>
    </sheetView>
  </sheetViews>
  <sheetFormatPr defaultRowHeight="13.2" x14ac:dyDescent="0.45"/>
  <cols>
    <col min="1" max="1" width="1.19921875" style="60" customWidth="1"/>
    <col min="2" max="2" width="7.5" style="60" customWidth="1"/>
    <col min="3" max="4" width="5" style="60" customWidth="1"/>
    <col min="5" max="7" width="13.796875" style="60" customWidth="1"/>
    <col min="8" max="8" width="9.69921875" style="60" customWidth="1"/>
    <col min="9" max="9" width="9.19921875" style="60" bestFit="1" customWidth="1"/>
    <col min="10" max="10" width="3.69921875" style="60" customWidth="1"/>
    <col min="11" max="12" width="9.3984375" style="60" customWidth="1"/>
    <col min="13" max="13" width="4" style="60" customWidth="1"/>
    <col min="14" max="14" width="100.09765625" style="73" customWidth="1"/>
    <col min="15" max="16384" width="8.796875" style="60"/>
  </cols>
  <sheetData>
    <row r="1" spans="2:14" ht="13.8" thickBot="1" x14ac:dyDescent="0.5"/>
    <row r="2" spans="2:14" ht="21.6" customHeight="1" x14ac:dyDescent="0.45">
      <c r="B2" s="61" t="s">
        <v>0</v>
      </c>
      <c r="H2" s="62" t="s">
        <v>1</v>
      </c>
      <c r="I2" s="300"/>
      <c r="J2" s="300"/>
      <c r="K2" s="300"/>
      <c r="L2" s="300"/>
      <c r="M2" s="301"/>
    </row>
    <row r="3" spans="2:14" ht="23.4" customHeight="1" thickBot="1" x14ac:dyDescent="0.5">
      <c r="B3" s="60" t="s">
        <v>2</v>
      </c>
      <c r="H3" s="63" t="s">
        <v>3</v>
      </c>
      <c r="I3" s="302"/>
      <c r="J3" s="302"/>
      <c r="K3" s="302"/>
      <c r="L3" s="302"/>
      <c r="M3" s="303"/>
    </row>
    <row r="4" spans="2:14" ht="6.6" customHeight="1" thickBot="1" x14ac:dyDescent="0.5"/>
    <row r="5" spans="2:14" ht="18.600000000000001" customHeight="1" thickBot="1" x14ac:dyDescent="0.5">
      <c r="B5" s="304" t="s">
        <v>4</v>
      </c>
      <c r="C5" s="306" t="s">
        <v>88</v>
      </c>
      <c r="D5" s="307"/>
      <c r="E5" s="307"/>
      <c r="F5" s="308"/>
      <c r="G5" s="309"/>
      <c r="H5" s="314" t="s">
        <v>5</v>
      </c>
      <c r="I5" s="315"/>
      <c r="J5" s="316"/>
      <c r="K5" s="317" t="s">
        <v>6</v>
      </c>
      <c r="L5" s="318"/>
      <c r="M5" s="319"/>
    </row>
    <row r="6" spans="2:14" ht="31.2" customHeight="1" thickBot="1" x14ac:dyDescent="0.5">
      <c r="B6" s="305"/>
      <c r="C6" s="310"/>
      <c r="D6" s="311"/>
      <c r="E6" s="311"/>
      <c r="F6" s="312"/>
      <c r="G6" s="313"/>
      <c r="H6" s="1" t="s">
        <v>7</v>
      </c>
      <c r="I6" s="320" t="s">
        <v>8</v>
      </c>
      <c r="J6" s="321"/>
      <c r="K6" s="2" t="s">
        <v>7</v>
      </c>
      <c r="L6" s="322" t="s">
        <v>9</v>
      </c>
      <c r="M6" s="323"/>
    </row>
    <row r="7" spans="2:14" ht="16.8" customHeight="1" x14ac:dyDescent="0.45">
      <c r="B7" s="3" t="s">
        <v>10</v>
      </c>
      <c r="C7" s="324" t="s">
        <v>11</v>
      </c>
      <c r="D7" s="325"/>
      <c r="E7" s="330"/>
      <c r="F7" s="331"/>
      <c r="G7" s="332"/>
      <c r="H7" s="157" t="str">
        <f>IF('収支予算書（１年目・個別活動１）'!$J$122=0,"",IF('収支予算書（１年目・個別活動１）'!$J$124&gt;0,"申請あり","申請なし"))</f>
        <v/>
      </c>
      <c r="I7" s="70" t="str">
        <f>IF(H7="申請あり",'収支予算書（１年目・個別活動１）'!$J$124,IF(H7="申請なし",0,""))</f>
        <v/>
      </c>
      <c r="J7" s="11" t="s">
        <v>12</v>
      </c>
      <c r="K7" s="158" t="str">
        <f>IF('収支予算書（１年目・個別活動１）'!$J$122=0,"",IF('収支予算書（１年目・個別活動１）'!$J$125&gt;0,"申請あり","申請なし"))</f>
        <v/>
      </c>
      <c r="L7" s="70" t="str">
        <f>IF(K7="申請あり",'収支予算書（１年目・個別活動１）'!$J$125,IF(K7="申請なし",0,""))</f>
        <v/>
      </c>
      <c r="M7" s="11" t="s">
        <v>12</v>
      </c>
      <c r="N7" s="74" t="str">
        <f>IF(COUNTIF(H7:H11,"申請あり")&gt;2,"※１年目の鑑賞サポート費の年間上限を超えています。（鑑賞サポート費は年間２回まで申請可能です）","")</f>
        <v/>
      </c>
    </row>
    <row r="8" spans="2:14" ht="16.8" customHeight="1" x14ac:dyDescent="0.45">
      <c r="B8" s="4" t="s">
        <v>13</v>
      </c>
      <c r="C8" s="326" t="s">
        <v>14</v>
      </c>
      <c r="D8" s="327"/>
      <c r="E8" s="333"/>
      <c r="F8" s="334"/>
      <c r="G8" s="335"/>
      <c r="H8" s="159" t="str">
        <f>IF('収支予算書（１年目・個別活動２）'!$J$129=0,"",IF('収支予算書（１年目・個別活動２）'!$J$131&gt;0,"申請あり","申請なし"))</f>
        <v/>
      </c>
      <c r="I8" s="160" t="str">
        <f>IF(H8="申請あり",'収支予算書（１年目・個別活動２）'!$J$131,IF(H8="申請なし",0,""))</f>
        <v/>
      </c>
      <c r="J8" s="161" t="s">
        <v>12</v>
      </c>
      <c r="K8" s="162" t="str">
        <f>IF('収支予算書（１年目・個別活動２）'!$J$129=0,"",IF('収支予算書（１年目・個別活動２）'!$J$132&gt;0,"申請あり","申請なし"))</f>
        <v/>
      </c>
      <c r="L8" s="160" t="str">
        <f>IF(K8="申請あり",'収支予算書（１年目・個別活動２）'!$J$132,IF(K8="申請なし",0,""))</f>
        <v/>
      </c>
      <c r="M8" s="161" t="s">
        <v>12</v>
      </c>
      <c r="N8" s="74" t="str">
        <f>IF(COUNTIF(K7:K11,"申請あり")&gt;2,"※１年目の創作環境サポート費の年間上限を超えています。（創作環境サポート費は年間２回まで申請可能です）","")</f>
        <v/>
      </c>
    </row>
    <row r="9" spans="2:14" ht="16.8" customHeight="1" x14ac:dyDescent="0.45">
      <c r="B9" s="65"/>
      <c r="C9" s="326" t="s">
        <v>15</v>
      </c>
      <c r="D9" s="327"/>
      <c r="E9" s="333"/>
      <c r="F9" s="334"/>
      <c r="G9" s="335"/>
      <c r="H9" s="159" t="str">
        <f>IF('収支予算書（１年目・個別活動３）'!$J$129=0,"",IF('収支予算書（１年目・個別活動３）'!$J$131&gt;0,"申請あり","申請なし"))</f>
        <v/>
      </c>
      <c r="I9" s="160" t="str">
        <f>IF(H9="申請あり",'収支予算書（１年目・個別活動３）'!$J$131,IF(H9="申請なし",0,""))</f>
        <v/>
      </c>
      <c r="J9" s="161" t="s">
        <v>12</v>
      </c>
      <c r="K9" s="162" t="str">
        <f>IF('収支予算書（１年目・個別活動３）'!$J$129=0,"",IF('収支予算書（１年目・個別活動３）'!$J$132&gt;0,"申請あり","申請なし"))</f>
        <v/>
      </c>
      <c r="L9" s="160" t="str">
        <f>IF(K9="申請あり",'収支予算書（１年目・個別活動３）'!$J$132,IF(K9="申請なし",0,""))</f>
        <v/>
      </c>
      <c r="M9" s="161" t="s">
        <v>12</v>
      </c>
    </row>
    <row r="10" spans="2:14" ht="16.8" customHeight="1" x14ac:dyDescent="0.45">
      <c r="B10" s="65"/>
      <c r="C10" s="326" t="s">
        <v>16</v>
      </c>
      <c r="D10" s="327"/>
      <c r="E10" s="333"/>
      <c r="F10" s="334"/>
      <c r="G10" s="335"/>
      <c r="H10" s="159" t="str">
        <f>IF('収支予算書（１年目・個別活動４）'!$J$129=0,"",IF('収支予算書（１年目・個別活動４）'!$J$131&gt;0,"申請あり","申請なし"))</f>
        <v/>
      </c>
      <c r="I10" s="160" t="str">
        <f>IF(H10="申請あり",'収支予算書（１年目・個別活動４）'!$J$131,IF(H10="申請なし",0,""))</f>
        <v/>
      </c>
      <c r="J10" s="161" t="s">
        <v>12</v>
      </c>
      <c r="K10" s="162" t="str">
        <f>IF('収支予算書（１年目・個別活動４）'!$J$129=0,"",IF('収支予算書（１年目・個別活動４）'!$J$132&gt;0,"申請あり","申請なし"))</f>
        <v/>
      </c>
      <c r="L10" s="160" t="str">
        <f>IF(K10="申請あり",'収支予算書（１年目・個別活動４）'!$J$132,IF(K10="申請なし",0,""))</f>
        <v/>
      </c>
      <c r="M10" s="161" t="s">
        <v>12</v>
      </c>
    </row>
    <row r="11" spans="2:14" ht="16.8" customHeight="1" thickBot="1" x14ac:dyDescent="0.5">
      <c r="B11" s="65"/>
      <c r="C11" s="328" t="s">
        <v>17</v>
      </c>
      <c r="D11" s="329"/>
      <c r="E11" s="351"/>
      <c r="F11" s="352"/>
      <c r="G11" s="353"/>
      <c r="H11" s="163" t="str">
        <f>IF('収支予算書（１年目・個別活動５）'!$J$129=0,"",IF('収支予算書（１年目・個別活動５）'!$J$131&gt;0,"申請あり","申請なし"))</f>
        <v/>
      </c>
      <c r="I11" s="164" t="str">
        <f>IF(H11="申請あり",'収支予算書（１年目・個別活動５）'!$J$131,IF(H11="申請なし",0,""))</f>
        <v/>
      </c>
      <c r="J11" s="165" t="s">
        <v>12</v>
      </c>
      <c r="K11" s="166" t="str">
        <f>IF('収支予算書（１年目・個別活動５）'!$J$129=0,"",IF('収支予算書（１年目・個別活動５）'!$J$132&gt;0,"申請あり","申請なし"))</f>
        <v/>
      </c>
      <c r="L11" s="164" t="str">
        <f>IF(K11="申請あり",'収支予算書（１年目・個別活動５）'!$J$132,IF(K11="申請なし",0,""))</f>
        <v/>
      </c>
      <c r="M11" s="165" t="s">
        <v>12</v>
      </c>
    </row>
    <row r="12" spans="2:14" ht="16.8" customHeight="1" thickBot="1" x14ac:dyDescent="0.5">
      <c r="B12" s="66"/>
      <c r="C12" s="296" t="s">
        <v>18</v>
      </c>
      <c r="D12" s="297"/>
      <c r="E12" s="297"/>
      <c r="F12" s="298"/>
      <c r="G12" s="299"/>
      <c r="H12" s="7"/>
      <c r="I12" s="67">
        <f>SUM(I7:I11)</f>
        <v>0</v>
      </c>
      <c r="J12" s="8" t="s">
        <v>12</v>
      </c>
      <c r="K12" s="7"/>
      <c r="L12" s="67">
        <f>SUM(L7:L11)</f>
        <v>0</v>
      </c>
      <c r="M12" s="8" t="s">
        <v>12</v>
      </c>
    </row>
    <row r="13" spans="2:14" ht="16.8" customHeight="1" x14ac:dyDescent="0.45">
      <c r="B13" s="9" t="s">
        <v>19</v>
      </c>
      <c r="C13" s="342" t="s">
        <v>11</v>
      </c>
      <c r="D13" s="343"/>
      <c r="E13" s="344"/>
      <c r="F13" s="345"/>
      <c r="G13" s="346"/>
      <c r="H13" s="76"/>
      <c r="I13" s="64" t="str">
        <f>IF(H13="申請あり",200000,IF(H13="申請なし",0,""))</f>
        <v/>
      </c>
      <c r="J13" s="5" t="s">
        <v>12</v>
      </c>
      <c r="K13" s="76"/>
      <c r="L13" s="64" t="str">
        <f>IF(K13="申請あり",100000,IF(K13="申請なし",0,""))</f>
        <v/>
      </c>
      <c r="M13" s="5" t="s">
        <v>12</v>
      </c>
      <c r="N13" s="74" t="str">
        <f>IF(COUNTIF(H13:H17,"申請あり")&gt;2,"※２年目の鑑賞サポート費の年間上限を超えています。（鑑賞サポート費は年間２回まで申請可能です）","")</f>
        <v/>
      </c>
    </row>
    <row r="14" spans="2:14" ht="16.8" customHeight="1" x14ac:dyDescent="0.45">
      <c r="B14" s="9" t="s">
        <v>13</v>
      </c>
      <c r="C14" s="326" t="s">
        <v>14</v>
      </c>
      <c r="D14" s="327"/>
      <c r="E14" s="336"/>
      <c r="F14" s="337"/>
      <c r="G14" s="338"/>
      <c r="H14" s="76"/>
      <c r="I14" s="64" t="str">
        <f t="shared" ref="I14:I17" si="0">IF(H14="申請あり",200000,IF(H14="申請なし",0,""))</f>
        <v/>
      </c>
      <c r="J14" s="5" t="s">
        <v>12</v>
      </c>
      <c r="K14" s="76"/>
      <c r="L14" s="64" t="str">
        <f t="shared" ref="L14:L17" si="1">IF(K14="申請あり",100000,IF(K14="申請なし",0,""))</f>
        <v/>
      </c>
      <c r="M14" s="5" t="s">
        <v>12</v>
      </c>
      <c r="N14" s="74" t="str">
        <f>IF(COUNTIF(K13:K17,"申請あり")&gt;2,"※２年目の創作環境サポート費の年間上限を超えています。（創作環境サポート費は年間２回まで申請可能です）","")</f>
        <v/>
      </c>
    </row>
    <row r="15" spans="2:14" ht="16.8" customHeight="1" x14ac:dyDescent="0.45">
      <c r="B15" s="68"/>
      <c r="C15" s="326" t="s">
        <v>15</v>
      </c>
      <c r="D15" s="327"/>
      <c r="E15" s="336"/>
      <c r="F15" s="337"/>
      <c r="G15" s="338"/>
      <c r="H15" s="76"/>
      <c r="I15" s="64" t="str">
        <f t="shared" si="0"/>
        <v/>
      </c>
      <c r="J15" s="5" t="s">
        <v>12</v>
      </c>
      <c r="K15" s="76"/>
      <c r="L15" s="64" t="str">
        <f t="shared" si="1"/>
        <v/>
      </c>
      <c r="M15" s="5" t="s">
        <v>12</v>
      </c>
    </row>
    <row r="16" spans="2:14" ht="16.8" customHeight="1" x14ac:dyDescent="0.45">
      <c r="B16" s="68"/>
      <c r="C16" s="326" t="s">
        <v>16</v>
      </c>
      <c r="D16" s="327"/>
      <c r="E16" s="336"/>
      <c r="F16" s="337"/>
      <c r="G16" s="338"/>
      <c r="H16" s="76"/>
      <c r="I16" s="64" t="str">
        <f t="shared" si="0"/>
        <v/>
      </c>
      <c r="J16" s="5" t="s">
        <v>12</v>
      </c>
      <c r="K16" s="76"/>
      <c r="L16" s="64" t="str">
        <f t="shared" si="1"/>
        <v/>
      </c>
      <c r="M16" s="5" t="s">
        <v>12</v>
      </c>
    </row>
    <row r="17" spans="2:14" ht="16.8" customHeight="1" thickBot="1" x14ac:dyDescent="0.5">
      <c r="B17" s="68"/>
      <c r="C17" s="328" t="s">
        <v>17</v>
      </c>
      <c r="D17" s="329"/>
      <c r="E17" s="339"/>
      <c r="F17" s="340"/>
      <c r="G17" s="341"/>
      <c r="H17" s="77"/>
      <c r="I17" s="64" t="str">
        <f t="shared" si="0"/>
        <v/>
      </c>
      <c r="J17" s="6" t="s">
        <v>12</v>
      </c>
      <c r="K17" s="77"/>
      <c r="L17" s="64" t="str">
        <f t="shared" si="1"/>
        <v/>
      </c>
      <c r="M17" s="6" t="s">
        <v>12</v>
      </c>
    </row>
    <row r="18" spans="2:14" ht="16.8" customHeight="1" thickBot="1" x14ac:dyDescent="0.5">
      <c r="B18" s="68"/>
      <c r="C18" s="296" t="s">
        <v>20</v>
      </c>
      <c r="D18" s="297"/>
      <c r="E18" s="297"/>
      <c r="F18" s="298"/>
      <c r="G18" s="299"/>
      <c r="H18" s="7"/>
      <c r="I18" s="67">
        <f>SUM(I13:I17)</f>
        <v>0</v>
      </c>
      <c r="J18" s="8" t="s">
        <v>12</v>
      </c>
      <c r="K18" s="7"/>
      <c r="L18" s="69">
        <f>SUM(L13:L17)</f>
        <v>0</v>
      </c>
      <c r="M18" s="10" t="s">
        <v>12</v>
      </c>
    </row>
    <row r="19" spans="2:14" ht="16.8" customHeight="1" x14ac:dyDescent="0.45">
      <c r="B19" s="3" t="s">
        <v>21</v>
      </c>
      <c r="C19" s="359" t="s">
        <v>11</v>
      </c>
      <c r="D19" s="360"/>
      <c r="E19" s="361"/>
      <c r="F19" s="331"/>
      <c r="G19" s="332"/>
      <c r="H19" s="78"/>
      <c r="I19" s="64" t="str">
        <f>IF(H19="申請あり",200000,IF(H19="申請なし",0,""))</f>
        <v/>
      </c>
      <c r="J19" s="11" t="s">
        <v>12</v>
      </c>
      <c r="K19" s="76"/>
      <c r="L19" s="64" t="str">
        <f>IF(K19="申請あり",100000,IF(K19="申請なし",0,""))</f>
        <v/>
      </c>
      <c r="M19" s="12" t="s">
        <v>12</v>
      </c>
      <c r="N19" s="74" t="str">
        <f>IF(COUNTIF(H19:H23,"申請あり")&gt;2,"※３年目の鑑賞サポート費の年間上限を超えています。（鑑賞サポート費は年間２回まで申請可能です）","")</f>
        <v/>
      </c>
    </row>
    <row r="20" spans="2:14" ht="16.8" customHeight="1" x14ac:dyDescent="0.45">
      <c r="B20" s="4" t="s">
        <v>13</v>
      </c>
      <c r="C20" s="354" t="s">
        <v>14</v>
      </c>
      <c r="D20" s="355"/>
      <c r="E20" s="356"/>
      <c r="F20" s="357"/>
      <c r="G20" s="358"/>
      <c r="H20" s="79"/>
      <c r="I20" s="64" t="str">
        <f t="shared" ref="I20:I23" si="2">IF(H20="申請あり",200000,IF(H20="申請なし",0,""))</f>
        <v/>
      </c>
      <c r="J20" s="13" t="s">
        <v>12</v>
      </c>
      <c r="K20" s="76"/>
      <c r="L20" s="64" t="str">
        <f t="shared" ref="L20:L23" si="3">IF(K20="申請あり",100000,IF(K20="申請なし",0,""))</f>
        <v/>
      </c>
      <c r="M20" s="14" t="s">
        <v>12</v>
      </c>
      <c r="N20" s="74" t="str">
        <f>IF(COUNTIF(K19:K23,"申請あり")&gt;2,"※３年目の創作環境サポート費の年間上限を超えています。（創作環境サポート費は年間２回まで申請可能です）","")</f>
        <v/>
      </c>
    </row>
    <row r="21" spans="2:14" ht="16.8" customHeight="1" x14ac:dyDescent="0.45">
      <c r="B21" s="65"/>
      <c r="C21" s="326" t="s">
        <v>15</v>
      </c>
      <c r="D21" s="327"/>
      <c r="E21" s="336"/>
      <c r="F21" s="337"/>
      <c r="G21" s="338"/>
      <c r="H21" s="76"/>
      <c r="I21" s="64" t="str">
        <f t="shared" si="2"/>
        <v/>
      </c>
      <c r="J21" s="5" t="s">
        <v>12</v>
      </c>
      <c r="K21" s="76"/>
      <c r="L21" s="64" t="str">
        <f t="shared" si="3"/>
        <v/>
      </c>
      <c r="M21" s="15" t="s">
        <v>12</v>
      </c>
    </row>
    <row r="22" spans="2:14" ht="16.8" customHeight="1" x14ac:dyDescent="0.45">
      <c r="B22" s="65"/>
      <c r="C22" s="326" t="s">
        <v>16</v>
      </c>
      <c r="D22" s="327"/>
      <c r="E22" s="336"/>
      <c r="F22" s="337"/>
      <c r="G22" s="338"/>
      <c r="H22" s="76"/>
      <c r="I22" s="64" t="str">
        <f t="shared" si="2"/>
        <v/>
      </c>
      <c r="J22" s="5" t="s">
        <v>12</v>
      </c>
      <c r="K22" s="76"/>
      <c r="L22" s="64" t="str">
        <f t="shared" si="3"/>
        <v/>
      </c>
      <c r="M22" s="15" t="s">
        <v>12</v>
      </c>
    </row>
    <row r="23" spans="2:14" ht="16.8" customHeight="1" thickBot="1" x14ac:dyDescent="0.5">
      <c r="B23" s="65"/>
      <c r="C23" s="328" t="s">
        <v>17</v>
      </c>
      <c r="D23" s="329"/>
      <c r="E23" s="339"/>
      <c r="F23" s="340"/>
      <c r="G23" s="341"/>
      <c r="H23" s="77"/>
      <c r="I23" s="64" t="str">
        <f t="shared" si="2"/>
        <v/>
      </c>
      <c r="J23" s="6" t="s">
        <v>12</v>
      </c>
      <c r="K23" s="76"/>
      <c r="L23" s="64" t="str">
        <f t="shared" si="3"/>
        <v/>
      </c>
      <c r="M23" s="16" t="s">
        <v>12</v>
      </c>
    </row>
    <row r="24" spans="2:14" ht="16.8" customHeight="1" thickBot="1" x14ac:dyDescent="0.5">
      <c r="B24" s="66"/>
      <c r="C24" s="296" t="s">
        <v>22</v>
      </c>
      <c r="D24" s="298"/>
      <c r="E24" s="298"/>
      <c r="F24" s="298"/>
      <c r="G24" s="298"/>
      <c r="H24" s="71"/>
      <c r="I24" s="67">
        <f>SUM(I19:I23)</f>
        <v>0</v>
      </c>
      <c r="J24" s="8" t="s">
        <v>12</v>
      </c>
      <c r="K24" s="7"/>
      <c r="L24" s="67">
        <f>SUM(L19:L23)</f>
        <v>0</v>
      </c>
      <c r="M24" s="8" t="s">
        <v>12</v>
      </c>
    </row>
    <row r="25" spans="2:14" ht="16.8" customHeight="1" thickBot="1" x14ac:dyDescent="0.5">
      <c r="B25" s="347" t="s">
        <v>23</v>
      </c>
      <c r="C25" s="348"/>
      <c r="D25" s="349" t="s">
        <v>24</v>
      </c>
      <c r="E25" s="350"/>
      <c r="F25" s="298"/>
      <c r="G25" s="299"/>
      <c r="H25" s="17"/>
      <c r="I25" s="67">
        <f>SUM(I24,I18,I12)</f>
        <v>0</v>
      </c>
      <c r="J25" s="18" t="s">
        <v>12</v>
      </c>
      <c r="K25" s="17"/>
      <c r="L25" s="67">
        <f>SUM(L24,L18,L12)</f>
        <v>0</v>
      </c>
      <c r="M25" s="8" t="s">
        <v>12</v>
      </c>
      <c r="N25" s="74" t="str">
        <f>IF(I25&gt;1200000,"※鑑賞サポート費の上限を超えています。年間の上限回数（各年２回まで）をご確認ください。","")</f>
        <v/>
      </c>
    </row>
    <row r="26" spans="2:14" ht="13.8" thickTop="1" x14ac:dyDescent="0.45">
      <c r="N26" s="74" t="str">
        <f>IF(L25&gt;600000,"※創作環境サポート費の上限を超えています。年間の上限回数（各年２回まで）をご確認ください。","")</f>
        <v/>
      </c>
    </row>
    <row r="28" spans="2:14" x14ac:dyDescent="0.45">
      <c r="B28" s="72"/>
    </row>
    <row r="31" spans="2:14" x14ac:dyDescent="0.45">
      <c r="D31" s="72"/>
    </row>
  </sheetData>
  <sheetProtection algorithmName="SHA-512" hashValue="1vizIfrAepJFf0DZjsgntls7wR+NSdk+oAhdiyRO2u747jGw6RizppXtwfJRqiwdwRXEcmHtExdbWgKG+Nxe2w==" saltValue="1G27rf3nTk8eKwQMIAjI7Q==" spinCount="100000" sheet="1" objects="1" formatCells="0" insertRows="0" deleteRows="0"/>
  <mergeCells count="43">
    <mergeCell ref="C24:G24"/>
    <mergeCell ref="B25:C25"/>
    <mergeCell ref="D25:G25"/>
    <mergeCell ref="E9:G9"/>
    <mergeCell ref="E10:G10"/>
    <mergeCell ref="E11:G11"/>
    <mergeCell ref="C23:D23"/>
    <mergeCell ref="E23:G23"/>
    <mergeCell ref="C20:D20"/>
    <mergeCell ref="E20:G20"/>
    <mergeCell ref="C21:D21"/>
    <mergeCell ref="E21:G21"/>
    <mergeCell ref="C22:D22"/>
    <mergeCell ref="E22:G22"/>
    <mergeCell ref="C19:D19"/>
    <mergeCell ref="E19:G19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G18"/>
    <mergeCell ref="C12:G12"/>
    <mergeCell ref="I2:M2"/>
    <mergeCell ref="I3:M3"/>
    <mergeCell ref="B5:B6"/>
    <mergeCell ref="C5:G6"/>
    <mergeCell ref="H5:J5"/>
    <mergeCell ref="K5:M5"/>
    <mergeCell ref="I6:J6"/>
    <mergeCell ref="L6:M6"/>
    <mergeCell ref="C7:D7"/>
    <mergeCell ref="C8:D8"/>
    <mergeCell ref="C9:D9"/>
    <mergeCell ref="C10:D10"/>
    <mergeCell ref="C11:D11"/>
    <mergeCell ref="E7:G7"/>
    <mergeCell ref="E8:G8"/>
  </mergeCells>
  <phoneticPr fontId="2"/>
  <conditionalFormatting sqref="I12 I25">
    <cfRule type="expression" dxfId="5" priority="8">
      <formula>COUNTIF(H7:H11,"申請あり")&gt;2</formula>
    </cfRule>
  </conditionalFormatting>
  <conditionalFormatting sqref="L12 L25">
    <cfRule type="expression" dxfId="4" priority="7">
      <formula>COUNTIF($K$7:$K$11,"申請あり")&gt;2</formula>
    </cfRule>
  </conditionalFormatting>
  <conditionalFormatting sqref="I18 I25">
    <cfRule type="expression" dxfId="3" priority="4">
      <formula>COUNTIF($H$13:$H$17,"申請あり")&gt;2</formula>
    </cfRule>
  </conditionalFormatting>
  <conditionalFormatting sqref="I24 I25">
    <cfRule type="expression" dxfId="2" priority="3">
      <formula>COUNTIF($H$19:$H$23,"申請あり")&gt;2</formula>
    </cfRule>
  </conditionalFormatting>
  <conditionalFormatting sqref="L18 L25">
    <cfRule type="expression" dxfId="1" priority="2">
      <formula>COUNTIF($K$13:$K$17,"申請あり")&gt;2</formula>
    </cfRule>
  </conditionalFormatting>
  <conditionalFormatting sqref="L24 L25">
    <cfRule type="expression" dxfId="0" priority="1">
      <formula>COUNTIF($K$19:$K$23,"申請あり")&gt;2</formula>
    </cfRule>
  </conditionalFormatting>
  <dataValidations count="1">
    <dataValidation type="list" allowBlank="1" showInputMessage="1" showErrorMessage="1" sqref="K13:K17 H13:H17 H19:H23 K19:K23" xr:uid="{8A80BE98-9BE2-4824-B713-F56EE1357172}">
      <formula1>"申請あり,申請なし"</formula1>
    </dataValidation>
  </dataValidations>
  <pageMargins left="0.7" right="0.7" top="0.75" bottom="0.75" header="0.3" footer="0.3"/>
  <pageSetup paperSize="9" scale="80" fitToHeight="0" orientation="portrait" verticalDpi="0" r:id="rId1"/>
  <colBreaks count="1" manualBreakCount="1">
    <brk id="13" max="2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92A1-34A7-424B-B817-94220E5B4B29}">
  <sheetPr>
    <tabColor theme="5" tint="0.59999389629810485"/>
  </sheetPr>
  <dimension ref="A1:IT49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3.398437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142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5" t="s">
        <v>67</v>
      </c>
      <c r="C2" s="37"/>
      <c r="D2" s="138" t="s">
        <v>95</v>
      </c>
    </row>
    <row r="3" spans="1:254" ht="27" customHeight="1" thickBot="1" x14ac:dyDescent="0.5">
      <c r="B3" s="476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7" t="s">
        <v>83</v>
      </c>
      <c r="C5" s="40"/>
      <c r="D5" s="142" t="s">
        <v>96</v>
      </c>
      <c r="E5" s="41"/>
      <c r="F5" s="41"/>
    </row>
    <row r="6" spans="1:254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【サポート費計画表】!E9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79" t="s">
        <v>75</v>
      </c>
      <c r="C11" s="501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2" t="s">
        <v>79</v>
      </c>
      <c r="C12" s="502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3" t="s">
        <v>76</v>
      </c>
      <c r="C14" s="504"/>
      <c r="D14" s="505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12.4" customHeight="1" x14ac:dyDescent="0.45">
      <c r="A15" s="24"/>
      <c r="B15" s="557"/>
      <c r="C15" s="558"/>
      <c r="D15" s="559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3" t="s">
        <v>77</v>
      </c>
      <c r="C17" s="504"/>
      <c r="D17" s="505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8" t="s">
        <v>129</v>
      </c>
      <c r="C18" s="509"/>
      <c r="D18" s="282" t="s">
        <v>73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89"/>
      <c r="C19" s="510"/>
      <c r="D19" s="146"/>
      <c r="E19" s="48"/>
      <c r="F19" s="51"/>
    </row>
    <row r="20" spans="1:25" ht="29.4" customHeight="1" x14ac:dyDescent="0.45">
      <c r="A20" s="51"/>
      <c r="B20" s="489"/>
      <c r="C20" s="555"/>
      <c r="D20" s="146"/>
      <c r="E20" s="48"/>
      <c r="F20" s="51"/>
    </row>
    <row r="21" spans="1:25" ht="29.4" customHeight="1" x14ac:dyDescent="0.45">
      <c r="A21" s="51"/>
      <c r="B21" s="489"/>
      <c r="C21" s="555"/>
      <c r="D21" s="146"/>
      <c r="E21" s="48"/>
      <c r="F21" s="51"/>
    </row>
    <row r="22" spans="1:25" ht="29.4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10"/>
      <c r="D23" s="146"/>
      <c r="E23" s="48"/>
      <c r="F23" s="51"/>
    </row>
    <row r="24" spans="1:25" ht="27.6" customHeight="1" x14ac:dyDescent="0.45">
      <c r="A24" s="51"/>
      <c r="B24" s="489"/>
      <c r="C24" s="510"/>
      <c r="D24" s="275"/>
      <c r="E24" s="48"/>
      <c r="F24" s="51"/>
    </row>
    <row r="25" spans="1:25" ht="27.6" customHeight="1" x14ac:dyDescent="0.45">
      <c r="A25" s="51"/>
      <c r="B25" s="489"/>
      <c r="C25" s="510"/>
      <c r="D25" s="146"/>
      <c r="E25" s="48"/>
      <c r="F25" s="51"/>
    </row>
    <row r="26" spans="1:25" ht="27.6" customHeight="1" x14ac:dyDescent="0.45">
      <c r="A26" s="51"/>
      <c r="B26" s="489"/>
      <c r="C26" s="510"/>
      <c r="D26" s="146"/>
      <c r="E26" s="48"/>
      <c r="F26" s="51"/>
    </row>
    <row r="27" spans="1:25" ht="27.6" customHeight="1" x14ac:dyDescent="0.45">
      <c r="A27" s="51"/>
      <c r="B27" s="489"/>
      <c r="C27" s="510"/>
      <c r="D27" s="146"/>
      <c r="E27" s="48"/>
      <c r="F27" s="51"/>
    </row>
    <row r="28" spans="1:25" ht="27.6" customHeight="1" x14ac:dyDescent="0.45">
      <c r="A28" s="51"/>
      <c r="B28" s="489"/>
      <c r="C28" s="510"/>
      <c r="D28" s="146"/>
      <c r="E28" s="48"/>
      <c r="F28" s="51"/>
    </row>
    <row r="29" spans="1:25" ht="27.6" customHeight="1" thickBot="1" x14ac:dyDescent="0.5">
      <c r="A29" s="51"/>
      <c r="B29" s="512"/>
      <c r="C29" s="513"/>
      <c r="D29" s="276"/>
      <c r="E29" s="51"/>
      <c r="F29" s="51"/>
    </row>
    <row r="30" spans="1:25" ht="36" customHeight="1" thickBot="1" x14ac:dyDescent="0.5">
      <c r="A30" s="51"/>
      <c r="B30" s="506" t="s">
        <v>78</v>
      </c>
      <c r="C30" s="507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4" t="s">
        <v>102</v>
      </c>
      <c r="C32" s="507"/>
      <c r="D32" s="154">
        <f>IF(D30&gt;=100000,100000,D30)</f>
        <v>0</v>
      </c>
      <c r="E32" s="56" t="s">
        <v>103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4" t="s">
        <v>107</v>
      </c>
      <c r="C34" s="507"/>
      <c r="D34" s="154">
        <f>IF(D30&gt;=100000,D30-100000,0)</f>
        <v>0</v>
      </c>
      <c r="E34" s="56" t="s">
        <v>108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5" t="s">
        <v>109</v>
      </c>
      <c r="C36" s="515"/>
      <c r="D36" s="363"/>
      <c r="E36" s="516"/>
      <c r="F36"/>
      <c r="G36" s="58"/>
    </row>
    <row r="37" spans="2:9" ht="45.6" customHeight="1" x14ac:dyDescent="0.45">
      <c r="B37" s="515" t="s">
        <v>140</v>
      </c>
      <c r="C37" s="515"/>
      <c r="D37" s="363"/>
      <c r="E37" s="516"/>
      <c r="F37"/>
      <c r="G37" s="58"/>
    </row>
    <row r="38" spans="2:9" ht="45.6" customHeight="1" x14ac:dyDescent="0.45">
      <c r="B38" s="515" t="s">
        <v>144</v>
      </c>
      <c r="C38" s="515"/>
      <c r="D38" s="363"/>
      <c r="E38" s="516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bIIcFqVRwpWIlWO7hKMTARfnlhwL++L9wGMNXzJZlghxSsPwllcAt2+k9B9RnIYm4zXKhTCuc4xZwn8CbqavAw==" saltValue="tMCZEgRu0uyV3VYy05R4ag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465C-CC63-49CE-80AB-A83C499D071B}">
  <sheetPr>
    <tabColor theme="9" tint="0.59999389629810485"/>
    <pageSetUpPr fitToPage="1"/>
  </sheetPr>
  <dimension ref="A1:AD157"/>
  <sheetViews>
    <sheetView zoomScale="85" zoomScaleNormal="85" zoomScaleSheetLayoutView="89" workbookViewId="0">
      <selection activeCell="A2" sqref="A2:C2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4"/>
      <c r="I1" s="384"/>
      <c r="J1" s="38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5" t="s">
        <v>25</v>
      </c>
      <c r="B2" s="385"/>
      <c r="C2" s="385"/>
      <c r="D2" s="22"/>
      <c r="E2" s="23"/>
      <c r="F2" s="386" t="s">
        <v>123</v>
      </c>
      <c r="G2" s="387"/>
      <c r="H2" s="390">
        <f>【サポート費計画表】!I2</f>
        <v>0</v>
      </c>
      <c r="I2" s="390"/>
      <c r="J2" s="391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8"/>
      <c r="G3" s="389"/>
      <c r="H3" s="392"/>
      <c r="I3" s="392"/>
      <c r="J3" s="39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4" t="s">
        <v>84</v>
      </c>
      <c r="B4" s="395"/>
      <c r="C4" s="398" t="s">
        <v>27</v>
      </c>
      <c r="D4" s="399"/>
      <c r="E4" s="23"/>
      <c r="F4" s="388" t="s">
        <v>124</v>
      </c>
      <c r="G4" s="389"/>
      <c r="H4" s="402">
        <f>【サポート費計画表】!I3</f>
        <v>0</v>
      </c>
      <c r="I4" s="402"/>
      <c r="J4" s="40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6"/>
      <c r="B5" s="397"/>
      <c r="C5" s="398"/>
      <c r="D5" s="399"/>
      <c r="E5" s="23"/>
      <c r="F5" s="400"/>
      <c r="G5" s="401"/>
      <c r="H5" s="404"/>
      <c r="I5" s="404"/>
      <c r="J5" s="405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6" t="s">
        <v>28</v>
      </c>
      <c r="B6" s="406"/>
      <c r="C6" s="406"/>
      <c r="D6" s="406"/>
      <c r="E6" s="23"/>
      <c r="F6" s="407" t="s">
        <v>125</v>
      </c>
      <c r="G6" s="408"/>
      <c r="H6" s="409">
        <f>【サポート費計画表】!E10</f>
        <v>0</v>
      </c>
      <c r="I6" s="410"/>
      <c r="J6" s="411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4" t="s">
        <v>126</v>
      </c>
      <c r="G7" s="415"/>
      <c r="H7" s="415"/>
      <c r="I7" s="415"/>
      <c r="J7" s="41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29</v>
      </c>
      <c r="B8" s="29"/>
      <c r="C8" s="29"/>
      <c r="D8" s="30" t="s">
        <v>30</v>
      </c>
      <c r="E8" s="29"/>
      <c r="F8" s="28" t="s">
        <v>31</v>
      </c>
      <c r="H8" s="29"/>
      <c r="I8" s="29"/>
      <c r="J8" s="30" t="s">
        <v>30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32</v>
      </c>
      <c r="B9" s="81" t="s">
        <v>33</v>
      </c>
      <c r="C9" s="82" t="s">
        <v>34</v>
      </c>
      <c r="D9" s="83" t="s">
        <v>35</v>
      </c>
      <c r="E9" s="84"/>
      <c r="F9" s="551" t="s">
        <v>32</v>
      </c>
      <c r="G9" s="552"/>
      <c r="H9" s="81" t="s">
        <v>36</v>
      </c>
      <c r="I9" s="82" t="s">
        <v>34</v>
      </c>
      <c r="J9" s="85" t="s">
        <v>35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111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37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38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39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40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41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42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44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43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45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89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46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47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90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48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50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49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51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52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53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9.8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9.8" hidden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9.8" hidden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4.4" x14ac:dyDescent="0.45">
      <c r="A98" s="95"/>
      <c r="B98" s="241" t="s">
        <v>55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54</v>
      </c>
      <c r="H99" s="183"/>
      <c r="I99" s="178"/>
      <c r="J99" s="192"/>
    </row>
    <row r="100" spans="1:10" s="86" customFormat="1" ht="17.399999999999999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243"/>
      <c r="C101" s="242"/>
      <c r="D101" s="98"/>
      <c r="E101" s="96"/>
      <c r="F101" s="99"/>
      <c r="G101" s="102"/>
      <c r="H101" s="188"/>
      <c r="I101" s="189"/>
      <c r="J101" s="101"/>
    </row>
    <row r="102" spans="1:10" s="86" customFormat="1" ht="17.399999999999999" hidden="1" customHeight="1" x14ac:dyDescent="0.45">
      <c r="A102" s="95"/>
      <c r="B102" s="243"/>
      <c r="C102" s="242"/>
      <c r="D102" s="185"/>
      <c r="E102" s="96"/>
      <c r="F102" s="99"/>
      <c r="G102" s="103"/>
      <c r="H102" s="197"/>
      <c r="I102" s="198"/>
      <c r="J102" s="199"/>
    </row>
    <row r="103" spans="1:10" s="86" customFormat="1" ht="17.399999999999999" hidden="1" customHeight="1" x14ac:dyDescent="0.45">
      <c r="A103" s="95"/>
      <c r="B103" s="243"/>
      <c r="C103" s="242"/>
      <c r="D103" s="185"/>
      <c r="E103" s="96"/>
      <c r="F103" s="99"/>
      <c r="G103" s="104"/>
      <c r="H103" s="202"/>
      <c r="I103" s="203"/>
      <c r="J103" s="204"/>
    </row>
    <row r="104" spans="1:10" s="86" customFormat="1" ht="17.399999999999999" customHeight="1" x14ac:dyDescent="0.45">
      <c r="A104" s="95"/>
      <c r="B104" s="243"/>
      <c r="C104" s="242"/>
      <c r="D104" s="185"/>
      <c r="E104" s="96"/>
      <c r="F104" s="270" t="s">
        <v>122</v>
      </c>
      <c r="G104" s="167">
        <v>15</v>
      </c>
      <c r="H104" s="183"/>
      <c r="I104" s="178"/>
      <c r="J104" s="184">
        <f>SUM(I103:I108)</f>
        <v>0</v>
      </c>
    </row>
    <row r="105" spans="1:10" s="86" customFormat="1" ht="17.399999999999999" customHeight="1" x14ac:dyDescent="0.45">
      <c r="A105" s="95"/>
      <c r="B105" s="243"/>
      <c r="C105" s="242"/>
      <c r="D105" s="185"/>
      <c r="E105" s="96"/>
      <c r="F105" s="99"/>
      <c r="G105" s="167" t="s">
        <v>56</v>
      </c>
      <c r="H105" s="183"/>
      <c r="I105" s="178"/>
      <c r="J105" s="192"/>
    </row>
    <row r="106" spans="1:10" s="86" customFormat="1" ht="17.399999999999999" customHeight="1" x14ac:dyDescent="0.45">
      <c r="A106" s="95"/>
      <c r="B106" s="243"/>
      <c r="C106" s="242"/>
      <c r="D106" s="185"/>
      <c r="E106" s="96"/>
      <c r="F106" s="99"/>
      <c r="G106" s="168"/>
      <c r="H106" s="183"/>
      <c r="I106" s="178"/>
      <c r="J106" s="192"/>
    </row>
    <row r="107" spans="1:10" s="86" customFormat="1" ht="17.399999999999999" customHeight="1" x14ac:dyDescent="0.45">
      <c r="A107" s="95"/>
      <c r="B107" s="243"/>
      <c r="C107" s="242"/>
      <c r="D107" s="185"/>
      <c r="E107" s="96"/>
      <c r="F107" s="99"/>
      <c r="G107" s="168"/>
      <c r="H107" s="183"/>
      <c r="I107" s="178"/>
      <c r="J107" s="192"/>
    </row>
    <row r="108" spans="1:10" s="86" customFormat="1" ht="17.399999999999999" customHeight="1" thickBot="1" x14ac:dyDescent="0.5">
      <c r="A108" s="95"/>
      <c r="B108" s="244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0" t="s">
        <v>112</v>
      </c>
      <c r="C109" s="441"/>
      <c r="D109" s="444">
        <f>SUM(D11,D51,D66,D78,D90,D98)</f>
        <v>0</v>
      </c>
      <c r="E109" s="180"/>
      <c r="F109" s="249"/>
      <c r="G109" s="446" t="s">
        <v>113</v>
      </c>
      <c r="H109" s="447"/>
      <c r="I109" s="448"/>
      <c r="J109" s="444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2"/>
      <c r="C110" s="443"/>
      <c r="D110" s="445"/>
      <c r="E110" s="180"/>
      <c r="F110" s="250"/>
      <c r="G110" s="449"/>
      <c r="H110" s="449"/>
      <c r="I110" s="450"/>
      <c r="J110" s="445"/>
    </row>
    <row r="111" spans="1:10" s="86" customFormat="1" ht="13.2" customHeight="1" thickBot="1" x14ac:dyDescent="0.5">
      <c r="A111" s="521" t="s">
        <v>91</v>
      </c>
      <c r="B111" s="524" t="s">
        <v>127</v>
      </c>
      <c r="C111" s="525"/>
      <c r="D111" s="563"/>
      <c r="E111" s="96"/>
      <c r="F111" s="531" t="s">
        <v>58</v>
      </c>
      <c r="G111" s="432" t="s">
        <v>131</v>
      </c>
      <c r="H111" s="451" t="s">
        <v>92</v>
      </c>
      <c r="I111" s="452"/>
      <c r="J111" s="456">
        <f>'鑑賞サポート費申請書（１年目・個別活動４）'!D37</f>
        <v>0</v>
      </c>
    </row>
    <row r="112" spans="1:10" s="86" customFormat="1" ht="13.2" customHeight="1" thickBot="1" x14ac:dyDescent="0.5">
      <c r="A112" s="522"/>
      <c r="B112" s="526"/>
      <c r="C112" s="527"/>
      <c r="D112" s="530"/>
      <c r="E112" s="96"/>
      <c r="F112" s="532"/>
      <c r="G112" s="433"/>
      <c r="H112" s="453"/>
      <c r="I112" s="452"/>
      <c r="J112" s="457"/>
    </row>
    <row r="113" spans="1:10" s="86" customFormat="1" ht="13.2" customHeight="1" thickBot="1" x14ac:dyDescent="0.5">
      <c r="A113" s="522"/>
      <c r="B113" s="526"/>
      <c r="C113" s="527"/>
      <c r="D113" s="530"/>
      <c r="E113" s="96"/>
      <c r="F113" s="532"/>
      <c r="G113" s="433"/>
      <c r="H113" s="453"/>
      <c r="I113" s="452"/>
      <c r="J113" s="457"/>
    </row>
    <row r="114" spans="1:10" s="86" customFormat="1" ht="13.2" customHeight="1" thickBot="1" x14ac:dyDescent="0.5">
      <c r="A114" s="522"/>
      <c r="B114" s="526"/>
      <c r="C114" s="527"/>
      <c r="D114" s="530"/>
      <c r="E114" s="96"/>
      <c r="F114" s="532"/>
      <c r="G114" s="433"/>
      <c r="H114" s="453"/>
      <c r="I114" s="452"/>
      <c r="J114" s="457"/>
    </row>
    <row r="115" spans="1:10" s="86" customFormat="1" ht="13.2" customHeight="1" thickBot="1" x14ac:dyDescent="0.5">
      <c r="A115" s="522"/>
      <c r="B115" s="526"/>
      <c r="C115" s="527"/>
      <c r="D115" s="530"/>
      <c r="E115" s="96"/>
      <c r="F115" s="533"/>
      <c r="G115" s="432" t="s">
        <v>132</v>
      </c>
      <c r="H115" s="451" t="s">
        <v>93</v>
      </c>
      <c r="I115" s="452"/>
      <c r="J115" s="456">
        <f>'創作環境サポート費申請書（１年目・個別活動４）'!D34</f>
        <v>0</v>
      </c>
    </row>
    <row r="116" spans="1:10" s="86" customFormat="1" ht="13.2" customHeight="1" thickBot="1" x14ac:dyDescent="0.5">
      <c r="A116" s="522"/>
      <c r="B116" s="526"/>
      <c r="C116" s="527"/>
      <c r="D116" s="530"/>
      <c r="E116" s="96"/>
      <c r="F116" s="533"/>
      <c r="G116" s="433"/>
      <c r="H116" s="453"/>
      <c r="I116" s="452"/>
      <c r="J116" s="457"/>
    </row>
    <row r="117" spans="1:10" s="86" customFormat="1" ht="12" customHeight="1" thickBot="1" x14ac:dyDescent="0.5">
      <c r="A117" s="522"/>
      <c r="B117" s="526"/>
      <c r="C117" s="527"/>
      <c r="D117" s="530"/>
      <c r="E117" s="96" t="s">
        <v>57</v>
      </c>
      <c r="F117" s="534"/>
      <c r="G117" s="433"/>
      <c r="H117" s="453"/>
      <c r="I117" s="452"/>
      <c r="J117" s="457"/>
    </row>
    <row r="118" spans="1:10" s="86" customFormat="1" ht="12" customHeight="1" thickBot="1" x14ac:dyDescent="0.5">
      <c r="A118" s="522"/>
      <c r="B118" s="526"/>
      <c r="C118" s="527"/>
      <c r="D118" s="530"/>
      <c r="E118" s="96"/>
      <c r="F118" s="535"/>
      <c r="G118" s="433"/>
      <c r="H118" s="453"/>
      <c r="I118" s="452"/>
      <c r="J118" s="457"/>
    </row>
    <row r="119" spans="1:10" s="86" customFormat="1" ht="11.1" customHeight="1" x14ac:dyDescent="0.45">
      <c r="A119" s="522"/>
      <c r="B119" s="526"/>
      <c r="C119" s="527"/>
      <c r="D119" s="530"/>
      <c r="E119" s="96" t="s">
        <v>57</v>
      </c>
      <c r="F119" s="436" t="s">
        <v>117</v>
      </c>
      <c r="G119" s="437"/>
      <c r="H119" s="517"/>
      <c r="I119" s="518"/>
      <c r="J119" s="462">
        <f>SUM(J111,J115)</f>
        <v>0</v>
      </c>
    </row>
    <row r="120" spans="1:10" s="86" customFormat="1" ht="11.4" thickBot="1" x14ac:dyDescent="0.5">
      <c r="A120" s="523"/>
      <c r="B120" s="528"/>
      <c r="C120" s="529"/>
      <c r="D120" s="564"/>
      <c r="E120" s="96"/>
      <c r="F120" s="373"/>
      <c r="G120" s="374"/>
      <c r="H120" s="519"/>
      <c r="I120" s="520"/>
      <c r="J120" s="463"/>
    </row>
    <row r="121" spans="1:10" s="86" customFormat="1" ht="14.4" x14ac:dyDescent="0.45">
      <c r="A121" s="539" t="s">
        <v>59</v>
      </c>
      <c r="B121" s="267" t="s">
        <v>60</v>
      </c>
      <c r="C121" s="268"/>
      <c r="D121" s="274">
        <f>J129-(D109+D111)</f>
        <v>0</v>
      </c>
      <c r="E121" s="96"/>
      <c r="F121" s="370" t="s">
        <v>118</v>
      </c>
      <c r="G121" s="371"/>
      <c r="H121" s="546"/>
      <c r="I121" s="547"/>
      <c r="J121" s="376">
        <f>SUM(J109,J119)</f>
        <v>0</v>
      </c>
    </row>
    <row r="122" spans="1:10" s="86" customFormat="1" ht="15" thickBot="1" x14ac:dyDescent="0.5">
      <c r="A122" s="368"/>
      <c r="B122" s="265"/>
      <c r="C122" s="266"/>
      <c r="D122" s="192"/>
      <c r="E122" s="96"/>
      <c r="F122" s="548"/>
      <c r="G122" s="549"/>
      <c r="H122" s="549"/>
      <c r="I122" s="550"/>
      <c r="J122" s="377"/>
    </row>
    <row r="123" spans="1:10" s="86" customFormat="1" ht="14.4" hidden="1" x14ac:dyDescent="0.45">
      <c r="A123" s="540"/>
      <c r="B123" s="265"/>
      <c r="C123" s="266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0"/>
      <c r="B124" s="265"/>
      <c r="C124" s="266"/>
      <c r="D124" s="100"/>
      <c r="E124" s="96"/>
      <c r="F124" s="378" t="s">
        <v>119</v>
      </c>
      <c r="G124" s="379"/>
      <c r="H124" s="183"/>
      <c r="I124" s="272"/>
      <c r="J124" s="184"/>
    </row>
    <row r="125" spans="1:10" s="86" customFormat="1" ht="14.4" x14ac:dyDescent="0.45">
      <c r="A125" s="540"/>
      <c r="B125" s="265"/>
      <c r="C125" s="266"/>
      <c r="D125" s="118"/>
      <c r="E125" s="96"/>
      <c r="F125" s="378"/>
      <c r="G125" s="379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0"/>
      <c r="B126" s="265"/>
      <c r="C126" s="266"/>
      <c r="D126" s="118"/>
      <c r="E126" s="96"/>
      <c r="F126" s="378"/>
      <c r="G126" s="379"/>
      <c r="H126" s="183"/>
      <c r="I126" s="272"/>
      <c r="J126" s="123"/>
    </row>
    <row r="127" spans="1:10" s="86" customFormat="1" ht="14.4" x14ac:dyDescent="0.45">
      <c r="A127" s="540"/>
      <c r="B127" s="265"/>
      <c r="C127" s="266"/>
      <c r="D127" s="118"/>
      <c r="E127" s="96"/>
      <c r="F127" s="378"/>
      <c r="G127" s="379"/>
      <c r="H127" s="233"/>
      <c r="I127" s="290"/>
      <c r="J127" s="123"/>
    </row>
    <row r="128" spans="1:10" s="86" customFormat="1" ht="15" thickBot="1" x14ac:dyDescent="0.5">
      <c r="A128" s="541"/>
      <c r="B128" s="382" t="s">
        <v>61</v>
      </c>
      <c r="C128" s="383"/>
      <c r="D128" s="124"/>
      <c r="E128" s="125"/>
      <c r="F128" s="380"/>
      <c r="G128" s="381"/>
      <c r="H128" s="271" t="s">
        <v>62</v>
      </c>
      <c r="I128" s="273"/>
      <c r="J128" s="126"/>
    </row>
    <row r="129" spans="1:10" s="86" customFormat="1" ht="49.2" customHeight="1" thickBot="1" x14ac:dyDescent="0.5">
      <c r="A129" s="464" t="s">
        <v>121</v>
      </c>
      <c r="B129" s="465"/>
      <c r="C129" s="465"/>
      <c r="D129" s="256">
        <f>J129</f>
        <v>0</v>
      </c>
      <c r="E129" s="233"/>
      <c r="F129" s="464" t="s">
        <v>120</v>
      </c>
      <c r="G129" s="465"/>
      <c r="H129" s="465"/>
      <c r="I129" s="466"/>
      <c r="J129" s="260">
        <f>SUM(J121,J125)</f>
        <v>0</v>
      </c>
    </row>
    <row r="130" spans="1:10" s="128" customFormat="1" ht="13.8" thickBot="1" x14ac:dyDescent="0.5">
      <c r="A130" s="127" t="s">
        <v>63</v>
      </c>
      <c r="B130" s="467" t="s">
        <v>94</v>
      </c>
      <c r="C130" s="467"/>
      <c r="D130" s="467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64</v>
      </c>
      <c r="B131" s="468" t="s">
        <v>65</v>
      </c>
      <c r="C131" s="469"/>
      <c r="D131" s="469"/>
      <c r="F131" s="470" t="s">
        <v>66</v>
      </c>
      <c r="G131" s="543" t="s">
        <v>133</v>
      </c>
      <c r="H131" s="544"/>
      <c r="I131" s="545"/>
      <c r="J131" s="134">
        <f>'鑑賞サポート費申請書（１年目・個別活動４）'!D35</f>
        <v>0</v>
      </c>
    </row>
    <row r="132" spans="1:10" s="136" customFormat="1" ht="51" customHeight="1" thickBot="1" x14ac:dyDescent="0.5">
      <c r="A132" s="135"/>
      <c r="B132" s="362"/>
      <c r="C132" s="363"/>
      <c r="D132" s="363"/>
      <c r="F132" s="542"/>
      <c r="G132" s="543" t="s">
        <v>134</v>
      </c>
      <c r="H132" s="544"/>
      <c r="I132" s="545"/>
      <c r="J132" s="134">
        <f>'創作環境サポート費申請書（１年目・個別活動４）'!D32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39"/>
      <c r="H135" s="439"/>
      <c r="I135" s="439"/>
      <c r="J135" s="439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Wkc3wOzllBMY1g6PcuFut6k0/Dw9YG7L3pAWVTqmvl7sMcD0Cq9lUjFePHDdGUqDp3Xhhq/bsMK3vmHiAAX0nw==" saltValue="mTREOkV+fWTqcP/hAF7kQA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0E2EC1CB-5FBF-4688-8977-B1D4AC32EF7D}"/>
    <dataValidation allowBlank="1" showInputMessage="1" showErrorMessage="1" promptTitle="【重要】" prompt="支出の合計額と一致していますか？" sqref="D129" xr:uid="{87868B59-0F0C-425E-9566-8476DBE0E22D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6D4D-FB3F-4301-912B-DCBB4CF2DD5D}">
  <sheetPr>
    <tabColor theme="9" tint="0.59999389629810485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138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5" t="s">
        <v>67</v>
      </c>
      <c r="C2" s="37"/>
      <c r="D2" s="138" t="s">
        <v>95</v>
      </c>
    </row>
    <row r="3" spans="1:29" ht="27" customHeight="1" thickBot="1" x14ac:dyDescent="0.5">
      <c r="B3" s="476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7" t="s">
        <v>85</v>
      </c>
      <c r="C5" s="40"/>
      <c r="D5" s="142" t="s">
        <v>96</v>
      </c>
      <c r="E5" s="41"/>
      <c r="F5" s="41"/>
    </row>
    <row r="6" spans="1:29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【サポート費計画表】!E10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79" t="s">
        <v>69</v>
      </c>
      <c r="C11" s="480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3.6" customHeight="1" x14ac:dyDescent="0.45">
      <c r="A12" s="24"/>
      <c r="B12" s="482" t="s">
        <v>70</v>
      </c>
      <c r="C12" s="483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79" t="s">
        <v>71</v>
      </c>
      <c r="C14" s="480"/>
      <c r="D14" s="481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560"/>
      <c r="C15" s="561"/>
      <c r="D15" s="562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288"/>
      <c r="C17" s="288"/>
      <c r="D17" s="289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79" t="s">
        <v>72</v>
      </c>
      <c r="C18" s="480"/>
      <c r="D18" s="481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4" t="s">
        <v>130</v>
      </c>
      <c r="C19" s="509"/>
      <c r="D19" s="278" t="s">
        <v>73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89"/>
      <c r="C20" s="555"/>
      <c r="D20" s="146"/>
      <c r="E20" s="48"/>
      <c r="F20" s="51"/>
    </row>
    <row r="21" spans="1:25" ht="28.8" customHeight="1" x14ac:dyDescent="0.45">
      <c r="A21" s="51"/>
      <c r="B21" s="489"/>
      <c r="C21" s="555"/>
      <c r="D21" s="146"/>
      <c r="E21" s="48"/>
      <c r="F21" s="51"/>
    </row>
    <row r="22" spans="1:25" ht="27.6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55"/>
      <c r="D23" s="147"/>
      <c r="E23" s="48"/>
      <c r="F23" s="51"/>
    </row>
    <row r="24" spans="1:25" ht="27.6" customHeight="1" x14ac:dyDescent="0.45">
      <c r="A24" s="51"/>
      <c r="B24" s="489"/>
      <c r="C24" s="555"/>
      <c r="D24" s="147"/>
      <c r="E24" s="48"/>
      <c r="F24" s="51"/>
    </row>
    <row r="25" spans="1:25" ht="28.2" customHeight="1" x14ac:dyDescent="0.45">
      <c r="A25" s="51"/>
      <c r="B25" s="489"/>
      <c r="C25" s="555"/>
      <c r="D25" s="148"/>
      <c r="E25" s="48"/>
      <c r="F25" s="51"/>
    </row>
    <row r="26" spans="1:25" ht="27.6" customHeight="1" x14ac:dyDescent="0.45">
      <c r="A26" s="51"/>
      <c r="B26" s="489"/>
      <c r="C26" s="555"/>
      <c r="D26" s="146"/>
      <c r="E26" s="48"/>
      <c r="F26" s="51"/>
    </row>
    <row r="27" spans="1:25" ht="27.6" customHeight="1" x14ac:dyDescent="0.45">
      <c r="A27" s="51"/>
      <c r="B27" s="489"/>
      <c r="C27" s="555"/>
      <c r="D27" s="146"/>
      <c r="E27" s="48"/>
      <c r="F27" s="51"/>
    </row>
    <row r="28" spans="1:25" ht="27.6" customHeight="1" x14ac:dyDescent="0.45">
      <c r="A28" s="51"/>
      <c r="B28" s="489"/>
      <c r="C28" s="555"/>
      <c r="D28" s="146"/>
      <c r="E28" s="48"/>
      <c r="F28" s="51"/>
    </row>
    <row r="29" spans="1:25" ht="27.6" customHeight="1" x14ac:dyDescent="0.45">
      <c r="A29" s="51"/>
      <c r="B29" s="489"/>
      <c r="C29" s="555"/>
      <c r="D29" s="146"/>
      <c r="E29" s="48"/>
      <c r="F29" s="51"/>
    </row>
    <row r="30" spans="1:25" ht="26.4" customHeight="1" thickBot="1" x14ac:dyDescent="0.5">
      <c r="A30" s="51"/>
      <c r="B30" s="489"/>
      <c r="C30" s="555"/>
      <c r="D30" s="146"/>
      <c r="E30" s="48"/>
      <c r="F30" s="51"/>
    </row>
    <row r="31" spans="1:25" ht="22.8" hidden="1" thickBot="1" x14ac:dyDescent="0.5">
      <c r="A31" s="51"/>
      <c r="B31" s="485"/>
      <c r="C31" s="553"/>
      <c r="D31" s="149"/>
      <c r="E31" s="51"/>
      <c r="F31" s="51"/>
    </row>
    <row r="32" spans="1:25" ht="22.8" hidden="1" thickBot="1" x14ac:dyDescent="0.5">
      <c r="A32" s="51"/>
      <c r="B32" s="493"/>
      <c r="C32" s="556"/>
      <c r="D32" s="150"/>
      <c r="E32" s="51"/>
      <c r="F32" s="51"/>
    </row>
    <row r="33" spans="1:9" ht="36" customHeight="1" thickBot="1" x14ac:dyDescent="0.5">
      <c r="A33" s="51"/>
      <c r="B33" s="506" t="s">
        <v>74</v>
      </c>
      <c r="C33" s="507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7" t="s">
        <v>99</v>
      </c>
      <c r="C35" s="496"/>
      <c r="D35" s="151">
        <f>IF(D33&gt;=200000,200000,D33)</f>
        <v>0</v>
      </c>
      <c r="E35" s="56" t="s">
        <v>100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7" t="s">
        <v>104</v>
      </c>
      <c r="C37" s="496"/>
      <c r="D37" s="151">
        <f>IF(D33&gt;=200000,D33-200000,0)</f>
        <v>0</v>
      </c>
      <c r="E37" s="56" t="s">
        <v>105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1" t="s">
        <v>106</v>
      </c>
      <c r="C39" s="492"/>
      <c r="D39" s="492"/>
      <c r="E39" s="37"/>
      <c r="F39"/>
      <c r="G39" s="58"/>
    </row>
    <row r="40" spans="1:9" ht="45.6" customHeight="1" x14ac:dyDescent="0.45">
      <c r="B40" s="491" t="s">
        <v>101</v>
      </c>
      <c r="C40" s="492"/>
      <c r="D40" s="492"/>
      <c r="E40" s="37"/>
      <c r="F40"/>
      <c r="G40" s="58"/>
    </row>
    <row r="41" spans="1:9" ht="45.6" customHeight="1" x14ac:dyDescent="0.45">
      <c r="B41" s="491" t="s">
        <v>143</v>
      </c>
      <c r="C41" s="491"/>
      <c r="D41" s="491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OA1zSkB5BlzbSSmFqoRPhlZgZ47J6mHN8UEP8viaoXF++sEbDC3GezilAB6XkrMpmQU5Ol8j6dZ2AsAsllL7fA==" saltValue="AZjsFtOrlA4axBQmE8Q5tg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2" orientation="portrait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9203-9C85-46C5-BE24-A6E22CD299A2}">
  <sheetPr>
    <tabColor theme="9" tint="0.59999389629810485"/>
  </sheetPr>
  <dimension ref="A1:IT49"/>
  <sheetViews>
    <sheetView zoomScale="70" zoomScaleNormal="70" zoomScaleSheetLayoutView="88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3.5976562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142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5" t="s">
        <v>67</v>
      </c>
      <c r="C2" s="37"/>
      <c r="D2" s="138" t="s">
        <v>95</v>
      </c>
    </row>
    <row r="3" spans="1:254" ht="27" customHeight="1" thickBot="1" x14ac:dyDescent="0.5">
      <c r="B3" s="476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7" t="s">
        <v>85</v>
      </c>
      <c r="C5" s="40"/>
      <c r="D5" s="142" t="s">
        <v>96</v>
      </c>
      <c r="E5" s="41"/>
      <c r="F5" s="41"/>
    </row>
    <row r="6" spans="1:254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【サポート費計画表】!E10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79" t="s">
        <v>75</v>
      </c>
      <c r="C11" s="501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2" t="s">
        <v>79</v>
      </c>
      <c r="C12" s="502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3" t="s">
        <v>76</v>
      </c>
      <c r="C14" s="504"/>
      <c r="D14" s="505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12.4" customHeight="1" x14ac:dyDescent="0.45">
      <c r="A15" s="24"/>
      <c r="B15" s="557"/>
      <c r="C15" s="558"/>
      <c r="D15" s="559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3" t="s">
        <v>77</v>
      </c>
      <c r="C17" s="504"/>
      <c r="D17" s="505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8" t="s">
        <v>129</v>
      </c>
      <c r="C18" s="509"/>
      <c r="D18" s="282" t="s">
        <v>73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89"/>
      <c r="C19" s="510"/>
      <c r="D19" s="146"/>
      <c r="E19" s="48"/>
      <c r="F19" s="51"/>
    </row>
    <row r="20" spans="1:25" ht="29.4" customHeight="1" x14ac:dyDescent="0.45">
      <c r="A20" s="51"/>
      <c r="B20" s="489"/>
      <c r="C20" s="555"/>
      <c r="D20" s="146"/>
      <c r="E20" s="48"/>
      <c r="F20" s="51"/>
    </row>
    <row r="21" spans="1:25" ht="29.4" customHeight="1" x14ac:dyDescent="0.45">
      <c r="A21" s="51"/>
      <c r="B21" s="489"/>
      <c r="C21" s="555"/>
      <c r="D21" s="146"/>
      <c r="E21" s="48"/>
      <c r="F21" s="51"/>
    </row>
    <row r="22" spans="1:25" ht="29.4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10"/>
      <c r="D23" s="146"/>
      <c r="E23" s="48"/>
      <c r="F23" s="51"/>
    </row>
    <row r="24" spans="1:25" ht="27.6" customHeight="1" x14ac:dyDescent="0.45">
      <c r="A24" s="51"/>
      <c r="B24" s="489"/>
      <c r="C24" s="510"/>
      <c r="D24" s="275"/>
      <c r="E24" s="48"/>
      <c r="F24" s="51"/>
    </row>
    <row r="25" spans="1:25" ht="27.6" customHeight="1" x14ac:dyDescent="0.45">
      <c r="A25" s="51"/>
      <c r="B25" s="489"/>
      <c r="C25" s="510"/>
      <c r="D25" s="146"/>
      <c r="E25" s="48"/>
      <c r="F25" s="51"/>
    </row>
    <row r="26" spans="1:25" ht="27.6" customHeight="1" x14ac:dyDescent="0.45">
      <c r="A26" s="51"/>
      <c r="B26" s="489"/>
      <c r="C26" s="510"/>
      <c r="D26" s="146"/>
      <c r="E26" s="48"/>
      <c r="F26" s="51"/>
    </row>
    <row r="27" spans="1:25" ht="27.6" customHeight="1" x14ac:dyDescent="0.45">
      <c r="A27" s="51"/>
      <c r="B27" s="489"/>
      <c r="C27" s="510"/>
      <c r="D27" s="146"/>
      <c r="E27" s="48"/>
      <c r="F27" s="51"/>
    </row>
    <row r="28" spans="1:25" ht="27.6" customHeight="1" x14ac:dyDescent="0.45">
      <c r="A28" s="51"/>
      <c r="B28" s="489"/>
      <c r="C28" s="510"/>
      <c r="D28" s="146"/>
      <c r="E28" s="48"/>
      <c r="F28" s="51"/>
    </row>
    <row r="29" spans="1:25" ht="27.6" customHeight="1" thickBot="1" x14ac:dyDescent="0.5">
      <c r="A29" s="51"/>
      <c r="B29" s="512"/>
      <c r="C29" s="513"/>
      <c r="D29" s="276"/>
      <c r="E29" s="51"/>
      <c r="F29" s="51"/>
    </row>
    <row r="30" spans="1:25" ht="36" customHeight="1" thickBot="1" x14ac:dyDescent="0.5">
      <c r="A30" s="51"/>
      <c r="B30" s="506" t="s">
        <v>78</v>
      </c>
      <c r="C30" s="507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4" t="s">
        <v>102</v>
      </c>
      <c r="C32" s="507"/>
      <c r="D32" s="154">
        <f>IF(D30&gt;=100000,100000,D30)</f>
        <v>0</v>
      </c>
      <c r="E32" s="56" t="s">
        <v>103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4" t="s">
        <v>107</v>
      </c>
      <c r="C34" s="507"/>
      <c r="D34" s="154">
        <f>IF(D30&gt;=100000,D30-100000,0)</f>
        <v>0</v>
      </c>
      <c r="E34" s="56" t="s">
        <v>108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5" t="s">
        <v>109</v>
      </c>
      <c r="C36" s="515"/>
      <c r="D36" s="363"/>
      <c r="E36" s="516"/>
      <c r="F36"/>
      <c r="G36" s="58"/>
    </row>
    <row r="37" spans="2:9" ht="45.6" customHeight="1" x14ac:dyDescent="0.45">
      <c r="B37" s="515" t="s">
        <v>140</v>
      </c>
      <c r="C37" s="515"/>
      <c r="D37" s="363"/>
      <c r="E37" s="516"/>
      <c r="F37"/>
      <c r="G37" s="58"/>
    </row>
    <row r="38" spans="2:9" ht="45.6" customHeight="1" x14ac:dyDescent="0.45">
      <c r="B38" s="515" t="s">
        <v>144</v>
      </c>
      <c r="C38" s="515"/>
      <c r="D38" s="363"/>
      <c r="E38" s="516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9pXm6WgJ8ZTCiuNU0QoyYrBCY7hpGZn8xwo8Kn9vk9K1Rob9X8nqddyszK5bRsj0wt+4+V1uIfXguCYGWYwqRQ==" saltValue="+IhymLRVjn8/cQvyv/fPxQ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3CEE-CD66-452D-AEC8-D1506BEEB7B1}">
  <sheetPr>
    <tabColor rgb="FF7030A0"/>
    <pageSetUpPr fitToPage="1"/>
  </sheetPr>
  <dimension ref="A1:AD157"/>
  <sheetViews>
    <sheetView zoomScale="85" zoomScaleNormal="85" zoomScaleSheetLayoutView="85" workbookViewId="0">
      <selection activeCell="A2" sqref="A2:C2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4"/>
      <c r="I1" s="384"/>
      <c r="J1" s="38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5" t="s">
        <v>25</v>
      </c>
      <c r="B2" s="385"/>
      <c r="C2" s="385"/>
      <c r="D2" s="22"/>
      <c r="E2" s="23"/>
      <c r="F2" s="386" t="s">
        <v>123</v>
      </c>
      <c r="G2" s="387"/>
      <c r="H2" s="390">
        <f>【サポート費計画表】!I2</f>
        <v>0</v>
      </c>
      <c r="I2" s="390"/>
      <c r="J2" s="391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8"/>
      <c r="G3" s="389"/>
      <c r="H3" s="392"/>
      <c r="I3" s="392"/>
      <c r="J3" s="39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4" t="s">
        <v>86</v>
      </c>
      <c r="B4" s="395"/>
      <c r="C4" s="398" t="s">
        <v>27</v>
      </c>
      <c r="D4" s="399"/>
      <c r="E4" s="23"/>
      <c r="F4" s="388" t="s">
        <v>124</v>
      </c>
      <c r="G4" s="389"/>
      <c r="H4" s="402">
        <f>【サポート費計画表】!I3</f>
        <v>0</v>
      </c>
      <c r="I4" s="402"/>
      <c r="J4" s="40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6"/>
      <c r="B5" s="397"/>
      <c r="C5" s="398"/>
      <c r="D5" s="399"/>
      <c r="E5" s="23"/>
      <c r="F5" s="400"/>
      <c r="G5" s="401"/>
      <c r="H5" s="404"/>
      <c r="I5" s="404"/>
      <c r="J5" s="405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6" t="s">
        <v>28</v>
      </c>
      <c r="B6" s="406"/>
      <c r="C6" s="406"/>
      <c r="D6" s="406"/>
      <c r="E6" s="23"/>
      <c r="F6" s="407" t="s">
        <v>125</v>
      </c>
      <c r="G6" s="408"/>
      <c r="H6" s="409">
        <f>【サポート費計画表】!E11</f>
        <v>0</v>
      </c>
      <c r="I6" s="410"/>
      <c r="J6" s="411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4" t="s">
        <v>126</v>
      </c>
      <c r="G7" s="415"/>
      <c r="H7" s="415"/>
      <c r="I7" s="415"/>
      <c r="J7" s="41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29</v>
      </c>
      <c r="B8" s="29"/>
      <c r="C8" s="29"/>
      <c r="D8" s="30" t="s">
        <v>30</v>
      </c>
      <c r="E8" s="29"/>
      <c r="F8" s="28" t="s">
        <v>31</v>
      </c>
      <c r="H8" s="29"/>
      <c r="I8" s="29"/>
      <c r="J8" s="30" t="s">
        <v>30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32</v>
      </c>
      <c r="B9" s="81" t="s">
        <v>33</v>
      </c>
      <c r="C9" s="82" t="s">
        <v>34</v>
      </c>
      <c r="D9" s="83" t="s">
        <v>35</v>
      </c>
      <c r="E9" s="84"/>
      <c r="F9" s="551" t="s">
        <v>32</v>
      </c>
      <c r="G9" s="552"/>
      <c r="H9" s="81" t="s">
        <v>36</v>
      </c>
      <c r="I9" s="82" t="s">
        <v>34</v>
      </c>
      <c r="J9" s="85" t="s">
        <v>35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111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37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38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39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40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41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42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44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43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45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89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46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47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90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48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50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49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51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52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53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7.399999999999999" customHeight="1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7.399999999999999" hidden="1" customHeight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7.399999999999999" hidden="1" customHeight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7.399999999999999" customHeight="1" x14ac:dyDescent="0.45">
      <c r="A98" s="95"/>
      <c r="B98" s="241" t="s">
        <v>55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54</v>
      </c>
      <c r="H99" s="183"/>
      <c r="I99" s="178"/>
      <c r="J99" s="192"/>
    </row>
    <row r="100" spans="1:10" s="86" customFormat="1" ht="17.399999999999999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243"/>
      <c r="C101" s="242"/>
      <c r="D101" s="98"/>
      <c r="E101" s="96"/>
      <c r="F101" s="99"/>
      <c r="G101" s="102"/>
      <c r="H101" s="188"/>
      <c r="I101" s="189"/>
      <c r="J101" s="101"/>
    </row>
    <row r="102" spans="1:10" s="86" customFormat="1" ht="17.399999999999999" hidden="1" customHeight="1" x14ac:dyDescent="0.45">
      <c r="A102" s="95"/>
      <c r="B102" s="243"/>
      <c r="C102" s="242"/>
      <c r="D102" s="185"/>
      <c r="E102" s="96"/>
      <c r="F102" s="99"/>
      <c r="G102" s="103"/>
      <c r="H102" s="197"/>
      <c r="I102" s="198"/>
      <c r="J102" s="199"/>
    </row>
    <row r="103" spans="1:10" s="86" customFormat="1" ht="17.399999999999999" hidden="1" customHeight="1" x14ac:dyDescent="0.45">
      <c r="A103" s="95"/>
      <c r="B103" s="243"/>
      <c r="C103" s="242"/>
      <c r="D103" s="185"/>
      <c r="E103" s="96"/>
      <c r="F103" s="99"/>
      <c r="G103" s="104"/>
      <c r="H103" s="202"/>
      <c r="I103" s="203"/>
      <c r="J103" s="204"/>
    </row>
    <row r="104" spans="1:10" s="86" customFormat="1" ht="17.399999999999999" customHeight="1" x14ac:dyDescent="0.45">
      <c r="A104" s="95"/>
      <c r="B104" s="243"/>
      <c r="C104" s="242"/>
      <c r="D104" s="185"/>
      <c r="E104" s="96"/>
      <c r="F104" s="270" t="s">
        <v>122</v>
      </c>
      <c r="G104" s="167">
        <v>15</v>
      </c>
      <c r="H104" s="183"/>
      <c r="I104" s="178"/>
      <c r="J104" s="184">
        <f>SUM(I103:I108)</f>
        <v>0</v>
      </c>
    </row>
    <row r="105" spans="1:10" s="86" customFormat="1" ht="17.399999999999999" customHeight="1" x14ac:dyDescent="0.45">
      <c r="A105" s="95"/>
      <c r="B105" s="243"/>
      <c r="C105" s="242"/>
      <c r="D105" s="185"/>
      <c r="E105" s="96"/>
      <c r="F105" s="99"/>
      <c r="G105" s="167" t="s">
        <v>56</v>
      </c>
      <c r="H105" s="183"/>
      <c r="I105" s="178"/>
      <c r="J105" s="192"/>
    </row>
    <row r="106" spans="1:10" s="86" customFormat="1" ht="17.399999999999999" customHeight="1" x14ac:dyDescent="0.45">
      <c r="A106" s="95"/>
      <c r="B106" s="243"/>
      <c r="C106" s="242"/>
      <c r="D106" s="185"/>
      <c r="E106" s="96"/>
      <c r="F106" s="99"/>
      <c r="G106" s="168"/>
      <c r="H106" s="183"/>
      <c r="I106" s="178"/>
      <c r="J106" s="192"/>
    </row>
    <row r="107" spans="1:10" s="86" customFormat="1" ht="17.399999999999999" customHeight="1" x14ac:dyDescent="0.45">
      <c r="A107" s="95"/>
      <c r="B107" s="243"/>
      <c r="C107" s="242"/>
      <c r="D107" s="185"/>
      <c r="E107" s="96"/>
      <c r="F107" s="99"/>
      <c r="G107" s="168"/>
      <c r="H107" s="183"/>
      <c r="I107" s="178"/>
      <c r="J107" s="192"/>
    </row>
    <row r="108" spans="1:10" s="86" customFormat="1" ht="17.399999999999999" customHeight="1" thickBot="1" x14ac:dyDescent="0.5">
      <c r="A108" s="95"/>
      <c r="B108" s="244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0" t="s">
        <v>112</v>
      </c>
      <c r="C109" s="441"/>
      <c r="D109" s="444">
        <f>SUM(D11,D51,D66,D78,D90,D98)</f>
        <v>0</v>
      </c>
      <c r="E109" s="96"/>
      <c r="F109" s="114"/>
      <c r="G109" s="446" t="s">
        <v>113</v>
      </c>
      <c r="H109" s="447"/>
      <c r="I109" s="448"/>
      <c r="J109" s="444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2"/>
      <c r="C110" s="443"/>
      <c r="D110" s="445"/>
      <c r="E110" s="96"/>
      <c r="F110" s="116"/>
      <c r="G110" s="449"/>
      <c r="H110" s="449"/>
      <c r="I110" s="450"/>
      <c r="J110" s="445"/>
    </row>
    <row r="111" spans="1:10" s="86" customFormat="1" ht="13.2" customHeight="1" thickBot="1" x14ac:dyDescent="0.5">
      <c r="A111" s="521" t="s">
        <v>91</v>
      </c>
      <c r="B111" s="524" t="s">
        <v>127</v>
      </c>
      <c r="C111" s="525"/>
      <c r="D111" s="425"/>
      <c r="E111" s="96"/>
      <c r="F111" s="531" t="s">
        <v>58</v>
      </c>
      <c r="G111" s="432" t="s">
        <v>131</v>
      </c>
      <c r="H111" s="451" t="s">
        <v>92</v>
      </c>
      <c r="I111" s="452"/>
      <c r="J111" s="456">
        <f>'鑑賞サポート費申請書（１年目・個別活動５）'!D37</f>
        <v>0</v>
      </c>
    </row>
    <row r="112" spans="1:10" s="86" customFormat="1" ht="13.2" customHeight="1" thickBot="1" x14ac:dyDescent="0.5">
      <c r="A112" s="522"/>
      <c r="B112" s="526"/>
      <c r="C112" s="527"/>
      <c r="D112" s="426"/>
      <c r="E112" s="96"/>
      <c r="F112" s="532"/>
      <c r="G112" s="433"/>
      <c r="H112" s="453"/>
      <c r="I112" s="452"/>
      <c r="J112" s="457"/>
    </row>
    <row r="113" spans="1:10" s="86" customFormat="1" ht="13.2" customHeight="1" thickBot="1" x14ac:dyDescent="0.5">
      <c r="A113" s="522"/>
      <c r="B113" s="526"/>
      <c r="C113" s="527"/>
      <c r="D113" s="426"/>
      <c r="E113" s="96"/>
      <c r="F113" s="532"/>
      <c r="G113" s="433"/>
      <c r="H113" s="453"/>
      <c r="I113" s="452"/>
      <c r="J113" s="457"/>
    </row>
    <row r="114" spans="1:10" s="86" customFormat="1" ht="13.2" customHeight="1" thickBot="1" x14ac:dyDescent="0.5">
      <c r="A114" s="522"/>
      <c r="B114" s="526"/>
      <c r="C114" s="527"/>
      <c r="D114" s="530"/>
      <c r="E114" s="96"/>
      <c r="F114" s="532"/>
      <c r="G114" s="433"/>
      <c r="H114" s="453"/>
      <c r="I114" s="452"/>
      <c r="J114" s="457"/>
    </row>
    <row r="115" spans="1:10" s="86" customFormat="1" ht="13.2" customHeight="1" thickBot="1" x14ac:dyDescent="0.5">
      <c r="A115" s="522"/>
      <c r="B115" s="526"/>
      <c r="C115" s="527"/>
      <c r="D115" s="426"/>
      <c r="E115" s="96"/>
      <c r="F115" s="533"/>
      <c r="G115" s="432" t="s">
        <v>132</v>
      </c>
      <c r="H115" s="451" t="s">
        <v>93</v>
      </c>
      <c r="I115" s="452"/>
      <c r="J115" s="456">
        <f>'創作環境サポート費申請書（１年目・個別活動５）'!D34</f>
        <v>0</v>
      </c>
    </row>
    <row r="116" spans="1:10" s="86" customFormat="1" ht="13.2" customHeight="1" thickBot="1" x14ac:dyDescent="0.5">
      <c r="A116" s="522"/>
      <c r="B116" s="526"/>
      <c r="C116" s="527"/>
      <c r="D116" s="426"/>
      <c r="E116" s="96"/>
      <c r="F116" s="533"/>
      <c r="G116" s="433"/>
      <c r="H116" s="453"/>
      <c r="I116" s="452"/>
      <c r="J116" s="457"/>
    </row>
    <row r="117" spans="1:10" s="86" customFormat="1" ht="12" customHeight="1" thickBot="1" x14ac:dyDescent="0.5">
      <c r="A117" s="522"/>
      <c r="B117" s="526"/>
      <c r="C117" s="527"/>
      <c r="D117" s="426"/>
      <c r="E117" s="96" t="s">
        <v>57</v>
      </c>
      <c r="F117" s="534"/>
      <c r="G117" s="433"/>
      <c r="H117" s="453"/>
      <c r="I117" s="452"/>
      <c r="J117" s="457"/>
    </row>
    <row r="118" spans="1:10" s="86" customFormat="1" ht="12" customHeight="1" thickBot="1" x14ac:dyDescent="0.5">
      <c r="A118" s="522"/>
      <c r="B118" s="526"/>
      <c r="C118" s="527"/>
      <c r="D118" s="426"/>
      <c r="E118" s="96"/>
      <c r="F118" s="535"/>
      <c r="G118" s="433"/>
      <c r="H118" s="453"/>
      <c r="I118" s="452"/>
      <c r="J118" s="457"/>
    </row>
    <row r="119" spans="1:10" s="86" customFormat="1" ht="11.1" customHeight="1" x14ac:dyDescent="0.45">
      <c r="A119" s="522"/>
      <c r="B119" s="526"/>
      <c r="C119" s="527"/>
      <c r="D119" s="426"/>
      <c r="E119" s="96" t="s">
        <v>57</v>
      </c>
      <c r="F119" s="436" t="s">
        <v>117</v>
      </c>
      <c r="G119" s="437"/>
      <c r="H119" s="517"/>
      <c r="I119" s="518"/>
      <c r="J119" s="462">
        <f>SUM(J111,J115)</f>
        <v>0</v>
      </c>
    </row>
    <row r="120" spans="1:10" s="86" customFormat="1" ht="11.4" thickBot="1" x14ac:dyDescent="0.5">
      <c r="A120" s="523"/>
      <c r="B120" s="528"/>
      <c r="C120" s="529"/>
      <c r="D120" s="427"/>
      <c r="E120" s="96"/>
      <c r="F120" s="373"/>
      <c r="G120" s="374"/>
      <c r="H120" s="519"/>
      <c r="I120" s="520"/>
      <c r="J120" s="463"/>
    </row>
    <row r="121" spans="1:10" s="86" customFormat="1" ht="14.4" x14ac:dyDescent="0.45">
      <c r="A121" s="539" t="s">
        <v>59</v>
      </c>
      <c r="B121" s="267" t="s">
        <v>60</v>
      </c>
      <c r="C121" s="268"/>
      <c r="D121" s="274">
        <f>J129-(D109+D111)</f>
        <v>0</v>
      </c>
      <c r="E121" s="96"/>
      <c r="F121" s="370" t="s">
        <v>118</v>
      </c>
      <c r="G121" s="371"/>
      <c r="H121" s="546"/>
      <c r="I121" s="547"/>
      <c r="J121" s="376">
        <f>SUM(J109,J119)</f>
        <v>0</v>
      </c>
    </row>
    <row r="122" spans="1:10" s="86" customFormat="1" ht="15" thickBot="1" x14ac:dyDescent="0.5">
      <c r="A122" s="368"/>
      <c r="B122" s="265"/>
      <c r="C122" s="266"/>
      <c r="D122" s="192"/>
      <c r="E122" s="96"/>
      <c r="F122" s="548"/>
      <c r="G122" s="549"/>
      <c r="H122" s="549"/>
      <c r="I122" s="550"/>
      <c r="J122" s="377"/>
    </row>
    <row r="123" spans="1:10" s="86" customFormat="1" ht="14.4" hidden="1" x14ac:dyDescent="0.45">
      <c r="A123" s="540"/>
      <c r="B123" s="265"/>
      <c r="C123" s="266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0"/>
      <c r="B124" s="265"/>
      <c r="C124" s="266"/>
      <c r="D124" s="100"/>
      <c r="E124" s="96"/>
      <c r="F124" s="378" t="s">
        <v>119</v>
      </c>
      <c r="G124" s="379"/>
      <c r="H124" s="183"/>
      <c r="I124" s="272"/>
      <c r="J124" s="184"/>
    </row>
    <row r="125" spans="1:10" s="86" customFormat="1" ht="14.4" x14ac:dyDescent="0.45">
      <c r="A125" s="540"/>
      <c r="B125" s="265"/>
      <c r="C125" s="266"/>
      <c r="D125" s="118"/>
      <c r="E125" s="96"/>
      <c r="F125" s="378"/>
      <c r="G125" s="379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0"/>
      <c r="B126" s="265"/>
      <c r="C126" s="266"/>
      <c r="D126" s="118"/>
      <c r="E126" s="96"/>
      <c r="F126" s="378"/>
      <c r="G126" s="379"/>
      <c r="H126" s="183"/>
      <c r="I126" s="272"/>
      <c r="J126" s="123"/>
    </row>
    <row r="127" spans="1:10" s="86" customFormat="1" ht="14.4" x14ac:dyDescent="0.45">
      <c r="A127" s="540"/>
      <c r="B127" s="265"/>
      <c r="C127" s="266"/>
      <c r="D127" s="118"/>
      <c r="E127" s="96"/>
      <c r="F127" s="378"/>
      <c r="G127" s="379"/>
      <c r="H127" s="233"/>
      <c r="I127" s="290"/>
      <c r="J127" s="123"/>
    </row>
    <row r="128" spans="1:10" s="86" customFormat="1" ht="15" thickBot="1" x14ac:dyDescent="0.5">
      <c r="A128" s="541"/>
      <c r="B128" s="382" t="s">
        <v>61</v>
      </c>
      <c r="C128" s="383"/>
      <c r="D128" s="124"/>
      <c r="E128" s="125"/>
      <c r="F128" s="380"/>
      <c r="G128" s="381"/>
      <c r="H128" s="271" t="s">
        <v>62</v>
      </c>
      <c r="I128" s="273"/>
      <c r="J128" s="126"/>
    </row>
    <row r="129" spans="1:10" s="86" customFormat="1" ht="49.2" customHeight="1" thickBot="1" x14ac:dyDescent="0.5">
      <c r="A129" s="464" t="s">
        <v>121</v>
      </c>
      <c r="B129" s="465"/>
      <c r="C129" s="465"/>
      <c r="D129" s="256">
        <f>J129</f>
        <v>0</v>
      </c>
      <c r="F129" s="464" t="s">
        <v>120</v>
      </c>
      <c r="G129" s="465"/>
      <c r="H129" s="465"/>
      <c r="I129" s="466"/>
      <c r="J129" s="260">
        <f>SUM(J121,J125)</f>
        <v>0</v>
      </c>
    </row>
    <row r="130" spans="1:10" s="128" customFormat="1" ht="13.8" thickBot="1" x14ac:dyDescent="0.5">
      <c r="A130" s="127" t="s">
        <v>63</v>
      </c>
      <c r="B130" s="467" t="s">
        <v>94</v>
      </c>
      <c r="C130" s="467"/>
      <c r="D130" s="467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64</v>
      </c>
      <c r="B131" s="468" t="s">
        <v>65</v>
      </c>
      <c r="C131" s="469"/>
      <c r="D131" s="469"/>
      <c r="F131" s="470" t="s">
        <v>66</v>
      </c>
      <c r="G131" s="543" t="s">
        <v>133</v>
      </c>
      <c r="H131" s="544"/>
      <c r="I131" s="545"/>
      <c r="J131" s="134">
        <f>'鑑賞サポート費申請書（１年目・個別活動５）'!D35</f>
        <v>0</v>
      </c>
    </row>
    <row r="132" spans="1:10" s="136" customFormat="1" ht="51" customHeight="1" thickBot="1" x14ac:dyDescent="0.5">
      <c r="A132" s="135"/>
      <c r="B132" s="362"/>
      <c r="C132" s="363"/>
      <c r="D132" s="363"/>
      <c r="F132" s="542"/>
      <c r="G132" s="543" t="s">
        <v>134</v>
      </c>
      <c r="H132" s="544"/>
      <c r="I132" s="545"/>
      <c r="J132" s="134">
        <f>'創作環境サポート費申請書（１年目・個別活動５）'!D32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39"/>
      <c r="H135" s="439"/>
      <c r="I135" s="439"/>
      <c r="J135" s="439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85r91m4ilvMegEDUknZgYM56ZG8pVPkP112Q0NOgT6yStdGILRkY1yeJL0NVH8m94XsKGjXFqMrYzFsgDx1VpA==" saltValue="GPXrTlX8enixJjHlb2YKnw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EB646D49-7555-4F73-914F-5836D0D1F0CD}"/>
    <dataValidation allowBlank="1" showInputMessage="1" showErrorMessage="1" promptTitle="【重要】" prompt="支出の合計額と一致していますか？" sqref="D129" xr:uid="{8242DBBE-33CB-437D-AD5A-804412130B0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88AB-DF09-4062-9A9B-9C3182DA650D}">
  <sheetPr>
    <tabColor rgb="FF7030A0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138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5" t="s">
        <v>67</v>
      </c>
      <c r="C2" s="37"/>
      <c r="D2" s="138" t="s">
        <v>95</v>
      </c>
    </row>
    <row r="3" spans="1:29" ht="27" customHeight="1" thickBot="1" x14ac:dyDescent="0.5">
      <c r="B3" s="476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7" t="s">
        <v>87</v>
      </c>
      <c r="C5" s="40"/>
      <c r="D5" s="142" t="s">
        <v>96</v>
      </c>
      <c r="E5" s="41"/>
      <c r="F5" s="41"/>
    </row>
    <row r="6" spans="1:29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【サポート費計画表】!E11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79" t="s">
        <v>69</v>
      </c>
      <c r="C11" s="480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3.6" customHeight="1" x14ac:dyDescent="0.45">
      <c r="A12" s="24"/>
      <c r="B12" s="482" t="s">
        <v>70</v>
      </c>
      <c r="C12" s="483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79" t="s">
        <v>71</v>
      </c>
      <c r="C14" s="480"/>
      <c r="D14" s="481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472"/>
      <c r="C15" s="565"/>
      <c r="D15" s="566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288"/>
      <c r="C17" s="288"/>
      <c r="D17" s="289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79" t="s">
        <v>72</v>
      </c>
      <c r="C18" s="480"/>
      <c r="D18" s="481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4" t="s">
        <v>130</v>
      </c>
      <c r="C19" s="509"/>
      <c r="D19" s="278" t="s">
        <v>73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89"/>
      <c r="C20" s="555"/>
      <c r="D20" s="146"/>
      <c r="E20" s="48"/>
      <c r="F20" s="51"/>
    </row>
    <row r="21" spans="1:25" ht="28.8" customHeight="1" x14ac:dyDescent="0.45">
      <c r="A21" s="51"/>
      <c r="B21" s="489"/>
      <c r="C21" s="555"/>
      <c r="D21" s="146"/>
      <c r="E21" s="48"/>
      <c r="F21" s="51"/>
    </row>
    <row r="22" spans="1:25" ht="27.6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55"/>
      <c r="D23" s="147"/>
      <c r="E23" s="48"/>
      <c r="F23" s="51"/>
    </row>
    <row r="24" spans="1:25" ht="27.6" customHeight="1" x14ac:dyDescent="0.45">
      <c r="A24" s="51"/>
      <c r="B24" s="489"/>
      <c r="C24" s="555"/>
      <c r="D24" s="147"/>
      <c r="E24" s="48"/>
      <c r="F24" s="51"/>
    </row>
    <row r="25" spans="1:25" ht="28.2" customHeight="1" x14ac:dyDescent="0.45">
      <c r="A25" s="51"/>
      <c r="B25" s="489"/>
      <c r="C25" s="555"/>
      <c r="D25" s="148"/>
      <c r="E25" s="48"/>
      <c r="F25" s="51"/>
    </row>
    <row r="26" spans="1:25" ht="27.6" customHeight="1" x14ac:dyDescent="0.45">
      <c r="A26" s="51"/>
      <c r="B26" s="489"/>
      <c r="C26" s="555"/>
      <c r="D26" s="146"/>
      <c r="E26" s="48"/>
      <c r="F26" s="51"/>
    </row>
    <row r="27" spans="1:25" ht="27.6" customHeight="1" x14ac:dyDescent="0.45">
      <c r="A27" s="51"/>
      <c r="B27" s="489"/>
      <c r="C27" s="555"/>
      <c r="D27" s="146"/>
      <c r="E27" s="48"/>
      <c r="F27" s="51"/>
    </row>
    <row r="28" spans="1:25" ht="27.6" customHeight="1" x14ac:dyDescent="0.45">
      <c r="A28" s="51"/>
      <c r="B28" s="489"/>
      <c r="C28" s="555"/>
      <c r="D28" s="146"/>
      <c r="E28" s="48"/>
      <c r="F28" s="51"/>
    </row>
    <row r="29" spans="1:25" ht="27.6" customHeight="1" x14ac:dyDescent="0.45">
      <c r="A29" s="51"/>
      <c r="B29" s="489"/>
      <c r="C29" s="555"/>
      <c r="D29" s="146"/>
      <c r="E29" s="48"/>
      <c r="F29" s="51"/>
    </row>
    <row r="30" spans="1:25" ht="26.4" customHeight="1" thickBot="1" x14ac:dyDescent="0.5">
      <c r="A30" s="51"/>
      <c r="B30" s="489"/>
      <c r="C30" s="555"/>
      <c r="D30" s="146"/>
      <c r="E30" s="48"/>
      <c r="F30" s="51"/>
    </row>
    <row r="31" spans="1:25" ht="22.8" hidden="1" thickBot="1" x14ac:dyDescent="0.5">
      <c r="A31" s="51"/>
      <c r="B31" s="485"/>
      <c r="C31" s="553"/>
      <c r="D31" s="149"/>
      <c r="E31" s="51"/>
      <c r="F31" s="51"/>
    </row>
    <row r="32" spans="1:25" ht="22.8" hidden="1" thickBot="1" x14ac:dyDescent="0.5">
      <c r="A32" s="51"/>
      <c r="B32" s="493"/>
      <c r="C32" s="556"/>
      <c r="D32" s="150"/>
      <c r="E32" s="51"/>
      <c r="F32" s="51"/>
    </row>
    <row r="33" spans="1:9" ht="36" customHeight="1" thickBot="1" x14ac:dyDescent="0.5">
      <c r="A33" s="51"/>
      <c r="B33" s="506" t="s">
        <v>74</v>
      </c>
      <c r="C33" s="507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7" t="s">
        <v>99</v>
      </c>
      <c r="C35" s="496"/>
      <c r="D35" s="151">
        <f>IF(D33&gt;=200000,200000,D33)</f>
        <v>0</v>
      </c>
      <c r="E35" s="56" t="s">
        <v>100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7" t="s">
        <v>104</v>
      </c>
      <c r="C37" s="496"/>
      <c r="D37" s="151">
        <f>IF(D33&gt;=200000,D33-200000,0)</f>
        <v>0</v>
      </c>
      <c r="E37" s="56" t="s">
        <v>105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1" t="s">
        <v>106</v>
      </c>
      <c r="C39" s="492"/>
      <c r="D39" s="492"/>
      <c r="E39" s="37"/>
      <c r="F39"/>
      <c r="G39" s="58"/>
    </row>
    <row r="40" spans="1:9" ht="45.6" customHeight="1" x14ac:dyDescent="0.45">
      <c r="B40" s="491" t="s">
        <v>101</v>
      </c>
      <c r="C40" s="492"/>
      <c r="D40" s="492"/>
      <c r="E40" s="37"/>
      <c r="F40"/>
      <c r="G40" s="58"/>
    </row>
    <row r="41" spans="1:9" ht="45.6" customHeight="1" x14ac:dyDescent="0.45">
      <c r="B41" s="491" t="s">
        <v>143</v>
      </c>
      <c r="C41" s="491"/>
      <c r="D41" s="491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y/XJXreTHpEQgVFF76rvx0JjnlhtXTug53KA896Z5b8zd7S3X8Fp8zWeQeUvGYV3FZyNSm2qyWu0SAgUUen2+g==" saltValue="ArsKKLXJ1q3MowI5o++SRQ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2" orientation="portrait" r:id="rId1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B304-2802-4725-A84A-F1E6199C01A9}">
  <sheetPr>
    <tabColor rgb="FF7030A0"/>
  </sheetPr>
  <dimension ref="A1:IT49"/>
  <sheetViews>
    <sheetView topLeftCell="B1" zoomScale="70" zoomScaleNormal="70" zoomScaleSheetLayoutView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142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5" t="s">
        <v>67</v>
      </c>
      <c r="C2" s="37"/>
      <c r="D2" s="138" t="s">
        <v>95</v>
      </c>
    </row>
    <row r="3" spans="1:254" ht="27" customHeight="1" thickBot="1" x14ac:dyDescent="0.5">
      <c r="B3" s="476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7" t="s">
        <v>87</v>
      </c>
      <c r="C5" s="40"/>
      <c r="D5" s="142" t="s">
        <v>96</v>
      </c>
      <c r="E5" s="41"/>
      <c r="F5" s="41"/>
    </row>
    <row r="6" spans="1:254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【サポート費計画表】!E11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79" t="s">
        <v>75</v>
      </c>
      <c r="C11" s="501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2" t="s">
        <v>79</v>
      </c>
      <c r="C12" s="502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3" t="s">
        <v>76</v>
      </c>
      <c r="C14" s="504"/>
      <c r="D14" s="505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24.4" customHeight="1" x14ac:dyDescent="0.45">
      <c r="A15" s="24"/>
      <c r="B15" s="557"/>
      <c r="C15" s="558"/>
      <c r="D15" s="559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3" t="s">
        <v>77</v>
      </c>
      <c r="C17" s="504"/>
      <c r="D17" s="505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8" t="s">
        <v>129</v>
      </c>
      <c r="C18" s="509"/>
      <c r="D18" s="282" t="s">
        <v>73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89"/>
      <c r="C19" s="510"/>
      <c r="D19" s="146"/>
      <c r="E19" s="48"/>
      <c r="F19" s="51"/>
    </row>
    <row r="20" spans="1:25" ht="29.4" customHeight="1" x14ac:dyDescent="0.45">
      <c r="A20" s="51"/>
      <c r="B20" s="489"/>
      <c r="C20" s="555"/>
      <c r="D20" s="146"/>
      <c r="E20" s="48"/>
      <c r="F20" s="51"/>
    </row>
    <row r="21" spans="1:25" ht="29.4" customHeight="1" x14ac:dyDescent="0.45">
      <c r="A21" s="51"/>
      <c r="B21" s="489"/>
      <c r="C21" s="555"/>
      <c r="D21" s="146"/>
      <c r="E21" s="48"/>
      <c r="F21" s="51"/>
    </row>
    <row r="22" spans="1:25" ht="29.4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10"/>
      <c r="D23" s="146"/>
      <c r="E23" s="48"/>
      <c r="F23" s="51"/>
    </row>
    <row r="24" spans="1:25" ht="27.6" customHeight="1" x14ac:dyDescent="0.45">
      <c r="A24" s="51"/>
      <c r="B24" s="489"/>
      <c r="C24" s="510"/>
      <c r="D24" s="275"/>
      <c r="E24" s="48"/>
      <c r="F24" s="51"/>
    </row>
    <row r="25" spans="1:25" ht="27.6" customHeight="1" x14ac:dyDescent="0.45">
      <c r="A25" s="51"/>
      <c r="B25" s="489"/>
      <c r="C25" s="510"/>
      <c r="D25" s="146"/>
      <c r="E25" s="48"/>
      <c r="F25" s="51"/>
    </row>
    <row r="26" spans="1:25" ht="27.6" customHeight="1" x14ac:dyDescent="0.45">
      <c r="A26" s="51"/>
      <c r="B26" s="489"/>
      <c r="C26" s="510"/>
      <c r="D26" s="146"/>
      <c r="E26" s="48"/>
      <c r="F26" s="51"/>
    </row>
    <row r="27" spans="1:25" ht="27.6" customHeight="1" x14ac:dyDescent="0.45">
      <c r="A27" s="51"/>
      <c r="B27" s="489"/>
      <c r="C27" s="510"/>
      <c r="D27" s="146"/>
      <c r="E27" s="48"/>
      <c r="F27" s="51"/>
    </row>
    <row r="28" spans="1:25" ht="27.6" customHeight="1" x14ac:dyDescent="0.45">
      <c r="A28" s="51"/>
      <c r="B28" s="489"/>
      <c r="C28" s="510"/>
      <c r="D28" s="146"/>
      <c r="E28" s="48"/>
      <c r="F28" s="51"/>
    </row>
    <row r="29" spans="1:25" ht="27.6" customHeight="1" thickBot="1" x14ac:dyDescent="0.5">
      <c r="A29" s="51"/>
      <c r="B29" s="512"/>
      <c r="C29" s="513"/>
      <c r="D29" s="276"/>
      <c r="E29" s="51"/>
      <c r="F29" s="51"/>
    </row>
    <row r="30" spans="1:25" ht="36" customHeight="1" thickBot="1" x14ac:dyDescent="0.5">
      <c r="A30" s="51"/>
      <c r="B30" s="506" t="s">
        <v>78</v>
      </c>
      <c r="C30" s="507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4" t="s">
        <v>102</v>
      </c>
      <c r="C32" s="507"/>
      <c r="D32" s="154">
        <f>IF(D30&gt;=100000,100000,D30)</f>
        <v>0</v>
      </c>
      <c r="E32" s="56" t="s">
        <v>103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4" t="s">
        <v>107</v>
      </c>
      <c r="C34" s="507"/>
      <c r="D34" s="154">
        <f>IF(D30&gt;=100000,D30-100000,0)</f>
        <v>0</v>
      </c>
      <c r="E34" s="56" t="s">
        <v>108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5" t="s">
        <v>109</v>
      </c>
      <c r="C36" s="515"/>
      <c r="D36" s="363"/>
      <c r="E36" s="516"/>
      <c r="F36"/>
      <c r="G36" s="58"/>
    </row>
    <row r="37" spans="2:9" ht="45.6" customHeight="1" x14ac:dyDescent="0.45">
      <c r="B37" s="515" t="s">
        <v>140</v>
      </c>
      <c r="C37" s="515"/>
      <c r="D37" s="363"/>
      <c r="E37" s="516"/>
      <c r="F37"/>
      <c r="G37" s="58"/>
    </row>
    <row r="38" spans="2:9" ht="45.6" customHeight="1" x14ac:dyDescent="0.45">
      <c r="B38" s="515" t="s">
        <v>144</v>
      </c>
      <c r="C38" s="515"/>
      <c r="D38" s="363"/>
      <c r="E38" s="516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c3bXBLO5Nr0UdmnlGK5U/xkxsGIuHe3Br5X2VLAtsZ2IjUXmZIt+ChMVJTGifQvwKSMHV1C+WhsNRrRXeQpDHg==" saltValue="hPlkhd5vYiVhnsDV0gyEZw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1EF6-347C-436A-8025-F36C21548EF2}">
  <sheetPr codeName="Sheet2">
    <tabColor rgb="FFFFFF00"/>
    <pageSetUpPr fitToPage="1"/>
  </sheetPr>
  <dimension ref="A1:AD150"/>
  <sheetViews>
    <sheetView zoomScale="85" zoomScaleNormal="85" zoomScaleSheetLayoutView="85" workbookViewId="0">
      <selection activeCell="A2" sqref="A2:C2"/>
    </sheetView>
  </sheetViews>
  <sheetFormatPr defaultColWidth="8.09765625" defaultRowHeight="10.8" x14ac:dyDescent="0.45"/>
  <cols>
    <col min="1" max="1" width="4.199218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4"/>
      <c r="I1" s="384"/>
      <c r="J1" s="38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5" t="s">
        <v>25</v>
      </c>
      <c r="B2" s="385"/>
      <c r="C2" s="385"/>
      <c r="D2" s="22"/>
      <c r="E2" s="23"/>
      <c r="F2" s="386" t="s">
        <v>123</v>
      </c>
      <c r="G2" s="387"/>
      <c r="H2" s="390">
        <f>【サポート費計画表】!I2</f>
        <v>0</v>
      </c>
      <c r="I2" s="390"/>
      <c r="J2" s="391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8"/>
      <c r="G3" s="389"/>
      <c r="H3" s="392"/>
      <c r="I3" s="392"/>
      <c r="J3" s="39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4" t="s">
        <v>26</v>
      </c>
      <c r="B4" s="395"/>
      <c r="C4" s="398" t="s">
        <v>27</v>
      </c>
      <c r="D4" s="399"/>
      <c r="E4" s="23"/>
      <c r="F4" s="388" t="s">
        <v>124</v>
      </c>
      <c r="G4" s="389"/>
      <c r="H4" s="402">
        <f>【サポート費計画表】!I3</f>
        <v>0</v>
      </c>
      <c r="I4" s="402"/>
      <c r="J4" s="40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6"/>
      <c r="B5" s="397"/>
      <c r="C5" s="398"/>
      <c r="D5" s="399"/>
      <c r="E5" s="23"/>
      <c r="F5" s="400"/>
      <c r="G5" s="401"/>
      <c r="H5" s="404"/>
      <c r="I5" s="404"/>
      <c r="J5" s="405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6" t="s">
        <v>28</v>
      </c>
      <c r="B6" s="406"/>
      <c r="C6" s="406"/>
      <c r="D6" s="406"/>
      <c r="E6" s="23"/>
      <c r="F6" s="407" t="s">
        <v>125</v>
      </c>
      <c r="G6" s="408"/>
      <c r="H6" s="409">
        <f>【サポート費計画表】!E7</f>
        <v>0</v>
      </c>
      <c r="I6" s="410"/>
      <c r="J6" s="411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4" t="s">
        <v>126</v>
      </c>
      <c r="G7" s="415"/>
      <c r="H7" s="415"/>
      <c r="I7" s="415"/>
      <c r="J7" s="41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29</v>
      </c>
      <c r="B8" s="29"/>
      <c r="C8" s="29"/>
      <c r="D8" s="30" t="s">
        <v>30</v>
      </c>
      <c r="E8" s="29"/>
      <c r="F8" s="28" t="s">
        <v>31</v>
      </c>
      <c r="H8" s="29"/>
      <c r="I8" s="29"/>
      <c r="J8" s="30" t="s">
        <v>30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169" t="s">
        <v>32</v>
      </c>
      <c r="B9" s="170" t="s">
        <v>33</v>
      </c>
      <c r="C9" s="171" t="s">
        <v>34</v>
      </c>
      <c r="D9" s="172" t="s">
        <v>35</v>
      </c>
      <c r="E9" s="173"/>
      <c r="F9" s="412" t="s">
        <v>32</v>
      </c>
      <c r="G9" s="413"/>
      <c r="H9" s="170" t="s">
        <v>36</v>
      </c>
      <c r="I9" s="171" t="s">
        <v>34</v>
      </c>
      <c r="J9" s="174" t="s">
        <v>35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SUM(C10:C46)</f>
        <v>0</v>
      </c>
      <c r="E11" s="180"/>
      <c r="F11" s="181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180"/>
      <c r="F12" s="186"/>
      <c r="G12" s="277" t="s">
        <v>111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180"/>
      <c r="F13" s="186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180"/>
      <c r="F14" s="186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180"/>
      <c r="F15" s="186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180"/>
      <c r="F16" s="186"/>
      <c r="G16" s="193" t="s">
        <v>37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180"/>
      <c r="F17" s="186"/>
      <c r="G17" s="194"/>
      <c r="H17" s="183"/>
      <c r="I17" s="178"/>
      <c r="J17" s="192"/>
    </row>
    <row r="18" spans="1:10" s="86" customFormat="1" ht="17.399999999999999" customHeight="1" x14ac:dyDescent="0.45">
      <c r="A18" s="95"/>
      <c r="B18" s="177"/>
      <c r="C18" s="178"/>
      <c r="D18" s="185"/>
      <c r="E18" s="180"/>
      <c r="F18" s="186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180"/>
      <c r="F19" s="186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180"/>
      <c r="F20" s="186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180"/>
      <c r="F21" s="186"/>
      <c r="G21" s="182">
        <v>3</v>
      </c>
      <c r="H21" s="183"/>
      <c r="I21" s="178"/>
      <c r="J21" s="179">
        <f>SUM(I20:I27)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180"/>
      <c r="F22" s="186"/>
      <c r="G22" s="182" t="s">
        <v>39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180"/>
      <c r="F23" s="186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180"/>
      <c r="F24" s="186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180"/>
      <c r="F25" s="186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79"/>
      <c r="E26" s="180"/>
      <c r="F26" s="186"/>
      <c r="G26" s="187"/>
      <c r="H26" s="188"/>
      <c r="I26" s="189"/>
      <c r="J26" s="190"/>
    </row>
    <row r="27" spans="1:10" s="86" customFormat="1" ht="17.399999999999999" hidden="1" customHeight="1" x14ac:dyDescent="0.45">
      <c r="A27" s="95"/>
      <c r="B27" s="177"/>
      <c r="C27" s="178"/>
      <c r="D27" s="185"/>
      <c r="E27" s="180"/>
      <c r="F27" s="186"/>
      <c r="G27" s="196"/>
      <c r="H27" s="197"/>
      <c r="I27" s="198"/>
      <c r="J27" s="199"/>
    </row>
    <row r="28" spans="1:10" s="86" customFormat="1" ht="17.399999999999999" hidden="1" customHeight="1" x14ac:dyDescent="0.45">
      <c r="A28" s="95"/>
      <c r="B28" s="177"/>
      <c r="C28" s="178"/>
      <c r="D28" s="185"/>
      <c r="E28" s="180"/>
      <c r="F28" s="186"/>
      <c r="G28" s="201"/>
      <c r="H28" s="202"/>
      <c r="I28" s="203"/>
      <c r="J28" s="204"/>
    </row>
    <row r="29" spans="1:10" s="86" customFormat="1" ht="17.399999999999999" customHeight="1" x14ac:dyDescent="0.45">
      <c r="A29" s="95"/>
      <c r="B29" s="177"/>
      <c r="C29" s="178"/>
      <c r="D29" s="185"/>
      <c r="E29" s="180"/>
      <c r="F29" s="186"/>
      <c r="G29" s="193">
        <v>4</v>
      </c>
      <c r="H29" s="183"/>
      <c r="I29" s="178"/>
      <c r="J29" s="179">
        <f>SUM(I28:I33)</f>
        <v>0</v>
      </c>
    </row>
    <row r="30" spans="1:10" s="86" customFormat="1" ht="17.399999999999999" customHeight="1" x14ac:dyDescent="0.45">
      <c r="A30" s="95"/>
      <c r="B30" s="177"/>
      <c r="C30" s="178"/>
      <c r="D30" s="185"/>
      <c r="E30" s="180"/>
      <c r="F30" s="186"/>
      <c r="G30" s="193" t="s">
        <v>40</v>
      </c>
      <c r="H30" s="183"/>
      <c r="I30" s="178"/>
      <c r="J30" s="179"/>
    </row>
    <row r="31" spans="1:10" s="86" customFormat="1" ht="17.399999999999999" customHeight="1" x14ac:dyDescent="0.45">
      <c r="A31" s="95"/>
      <c r="B31" s="177"/>
      <c r="C31" s="178"/>
      <c r="D31" s="185"/>
      <c r="E31" s="180"/>
      <c r="F31" s="186"/>
      <c r="G31" s="191"/>
      <c r="H31" s="183"/>
      <c r="I31" s="178"/>
      <c r="J31" s="192"/>
    </row>
    <row r="32" spans="1:10" s="86" customFormat="1" ht="17.399999999999999" customHeight="1" x14ac:dyDescent="0.45">
      <c r="A32" s="95"/>
      <c r="B32" s="177"/>
      <c r="C32" s="178"/>
      <c r="D32" s="185"/>
      <c r="E32" s="180"/>
      <c r="F32" s="186"/>
      <c r="G32" s="187"/>
      <c r="H32" s="188"/>
      <c r="I32" s="189"/>
      <c r="J32" s="190"/>
    </row>
    <row r="33" spans="1:10" s="86" customFormat="1" ht="17.399999999999999" hidden="1" customHeight="1" x14ac:dyDescent="0.45">
      <c r="A33" s="95"/>
      <c r="B33" s="177"/>
      <c r="C33" s="178"/>
      <c r="D33" s="185"/>
      <c r="E33" s="180"/>
      <c r="F33" s="186"/>
      <c r="G33" s="196"/>
      <c r="H33" s="197"/>
      <c r="I33" s="198"/>
      <c r="J33" s="199"/>
    </row>
    <row r="34" spans="1:10" s="86" customFormat="1" ht="17.399999999999999" hidden="1" customHeight="1" x14ac:dyDescent="0.45">
      <c r="A34" s="95"/>
      <c r="B34" s="177"/>
      <c r="C34" s="178"/>
      <c r="D34" s="185"/>
      <c r="E34" s="180"/>
      <c r="F34" s="186"/>
      <c r="G34" s="201"/>
      <c r="H34" s="202"/>
      <c r="I34" s="203"/>
      <c r="J34" s="204"/>
    </row>
    <row r="35" spans="1:10" s="86" customFormat="1" ht="17.399999999999999" customHeight="1" x14ac:dyDescent="0.45">
      <c r="A35" s="105"/>
      <c r="B35" s="177"/>
      <c r="C35" s="178"/>
      <c r="D35" s="185"/>
      <c r="E35" s="180"/>
      <c r="F35" s="186"/>
      <c r="G35" s="193">
        <v>5</v>
      </c>
      <c r="H35" s="183"/>
      <c r="I35" s="178"/>
      <c r="J35" s="179">
        <f>SUM(I34:I41)</f>
        <v>0</v>
      </c>
    </row>
    <row r="36" spans="1:10" s="86" customFormat="1" ht="17.399999999999999" customHeight="1" x14ac:dyDescent="0.45">
      <c r="A36" s="106"/>
      <c r="B36" s="177"/>
      <c r="C36" s="178"/>
      <c r="D36" s="185"/>
      <c r="E36" s="180"/>
      <c r="F36" s="186"/>
      <c r="G36" s="182" t="s">
        <v>41</v>
      </c>
      <c r="H36" s="183"/>
      <c r="I36" s="178"/>
      <c r="J36" s="192"/>
    </row>
    <row r="37" spans="1:10" s="86" customFormat="1" ht="17.399999999999999" customHeight="1" x14ac:dyDescent="0.45">
      <c r="A37" s="106"/>
      <c r="B37" s="177"/>
      <c r="C37" s="178"/>
      <c r="D37" s="185"/>
      <c r="E37" s="180"/>
      <c r="F37" s="186"/>
      <c r="G37" s="182"/>
      <c r="H37" s="183"/>
      <c r="I37" s="178"/>
      <c r="J37" s="192"/>
    </row>
    <row r="38" spans="1:10" s="86" customFormat="1" ht="17.399999999999999" customHeight="1" x14ac:dyDescent="0.45">
      <c r="A38" s="106"/>
      <c r="B38" s="177"/>
      <c r="C38" s="178"/>
      <c r="D38" s="185"/>
      <c r="E38" s="180"/>
      <c r="F38" s="186"/>
      <c r="G38" s="191"/>
      <c r="H38" s="183"/>
      <c r="I38" s="178"/>
      <c r="J38" s="192"/>
    </row>
    <row r="39" spans="1:10" s="86" customFormat="1" ht="17.399999999999999" customHeight="1" x14ac:dyDescent="0.45">
      <c r="A39" s="95"/>
      <c r="B39" s="177"/>
      <c r="C39" s="178"/>
      <c r="D39" s="185"/>
      <c r="E39" s="180"/>
      <c r="F39" s="186"/>
      <c r="G39" s="191"/>
      <c r="H39" s="183"/>
      <c r="I39" s="178"/>
      <c r="J39" s="192"/>
    </row>
    <row r="40" spans="1:10" s="86" customFormat="1" ht="17.399999999999999" customHeight="1" x14ac:dyDescent="0.45">
      <c r="A40" s="95"/>
      <c r="B40" s="177"/>
      <c r="C40" s="178"/>
      <c r="D40" s="185"/>
      <c r="E40" s="180"/>
      <c r="F40" s="186"/>
      <c r="G40" s="187"/>
      <c r="H40" s="188"/>
      <c r="I40" s="189"/>
      <c r="J40" s="190"/>
    </row>
    <row r="41" spans="1:10" s="86" customFormat="1" ht="17.399999999999999" hidden="1" customHeight="1" x14ac:dyDescent="0.45">
      <c r="A41" s="95"/>
      <c r="B41" s="177"/>
      <c r="C41" s="178"/>
      <c r="D41" s="185"/>
      <c r="E41" s="180"/>
      <c r="F41" s="186"/>
      <c r="G41" s="196"/>
      <c r="H41" s="205"/>
      <c r="I41" s="198"/>
      <c r="J41" s="206"/>
    </row>
    <row r="42" spans="1:10" s="86" customFormat="1" ht="17.399999999999999" hidden="1" customHeight="1" x14ac:dyDescent="0.45">
      <c r="A42" s="95"/>
      <c r="B42" s="177"/>
      <c r="C42" s="178"/>
      <c r="D42" s="185"/>
      <c r="E42" s="180"/>
      <c r="F42" s="186"/>
      <c r="G42" s="201"/>
      <c r="H42" s="202"/>
      <c r="I42" s="203"/>
      <c r="J42" s="204"/>
    </row>
    <row r="43" spans="1:10" s="86" customFormat="1" ht="17.399999999999999" customHeight="1" x14ac:dyDescent="0.45">
      <c r="A43" s="95"/>
      <c r="B43" s="177"/>
      <c r="C43" s="178"/>
      <c r="D43" s="185"/>
      <c r="E43" s="180"/>
      <c r="F43" s="186"/>
      <c r="G43" s="193">
        <v>6</v>
      </c>
      <c r="H43" s="183"/>
      <c r="I43" s="178"/>
      <c r="J43" s="184">
        <f>SUM(I42:I46)</f>
        <v>0</v>
      </c>
    </row>
    <row r="44" spans="1:10" s="86" customFormat="1" ht="17.399999999999999" customHeight="1" x14ac:dyDescent="0.45">
      <c r="A44" s="95"/>
      <c r="B44" s="177"/>
      <c r="C44" s="178"/>
      <c r="D44" s="185"/>
      <c r="E44" s="180"/>
      <c r="F44" s="186"/>
      <c r="G44" s="191" t="s">
        <v>110</v>
      </c>
      <c r="H44" s="183"/>
      <c r="I44" s="178"/>
      <c r="J44" s="192"/>
    </row>
    <row r="45" spans="1:10" s="86" customFormat="1" ht="17.399999999999999" customHeight="1" x14ac:dyDescent="0.45">
      <c r="A45" s="107"/>
      <c r="B45" s="207"/>
      <c r="C45" s="208"/>
      <c r="D45" s="209"/>
      <c r="E45" s="180"/>
      <c r="F45" s="186"/>
      <c r="G45" s="187"/>
      <c r="H45" s="188"/>
      <c r="I45" s="189"/>
      <c r="J45" s="190"/>
    </row>
    <row r="46" spans="1:10" s="86" customFormat="1" ht="17.399999999999999" hidden="1" customHeight="1" x14ac:dyDescent="0.45">
      <c r="A46" s="108"/>
      <c r="B46" s="210"/>
      <c r="C46" s="211"/>
      <c r="D46" s="212"/>
      <c r="E46" s="180"/>
      <c r="F46" s="186"/>
      <c r="G46" s="196"/>
      <c r="H46" s="197"/>
      <c r="I46" s="198"/>
      <c r="J46" s="206"/>
    </row>
    <row r="47" spans="1:10" s="86" customFormat="1" ht="17.399999999999999" hidden="1" customHeight="1" x14ac:dyDescent="0.45">
      <c r="A47" s="109"/>
      <c r="B47" s="213"/>
      <c r="C47" s="214"/>
      <c r="D47" s="215"/>
      <c r="E47" s="180"/>
      <c r="F47" s="186"/>
      <c r="G47" s="201"/>
      <c r="H47" s="202"/>
      <c r="I47" s="203"/>
      <c r="J47" s="204"/>
    </row>
    <row r="48" spans="1:10" s="86" customFormat="1" ht="17.399999999999999" customHeight="1" x14ac:dyDescent="0.45">
      <c r="A48" s="95"/>
      <c r="B48" s="216" t="s">
        <v>44</v>
      </c>
      <c r="C48" s="178"/>
      <c r="D48" s="192">
        <f>SUM(C47:C60)</f>
        <v>0</v>
      </c>
      <c r="E48" s="180"/>
      <c r="F48" s="186"/>
      <c r="G48" s="182">
        <v>7</v>
      </c>
      <c r="H48" s="183"/>
      <c r="I48" s="178"/>
      <c r="J48" s="184">
        <f>SUM(I47:I54)</f>
        <v>0</v>
      </c>
    </row>
    <row r="49" spans="1:10" s="86" customFormat="1" ht="17.399999999999999" customHeight="1" x14ac:dyDescent="0.45">
      <c r="A49" s="95"/>
      <c r="B49" s="177"/>
      <c r="C49" s="178"/>
      <c r="D49" s="185"/>
      <c r="E49" s="180"/>
      <c r="F49" s="186"/>
      <c r="G49" s="182" t="s">
        <v>43</v>
      </c>
      <c r="H49" s="183"/>
      <c r="I49" s="178"/>
      <c r="J49" s="192"/>
    </row>
    <row r="50" spans="1:10" s="86" customFormat="1" ht="17.399999999999999" customHeight="1" x14ac:dyDescent="0.45">
      <c r="A50" s="95"/>
      <c r="B50" s="177"/>
      <c r="C50" s="178"/>
      <c r="D50" s="185"/>
      <c r="E50" s="180"/>
      <c r="F50" s="186"/>
      <c r="G50" s="191"/>
      <c r="H50" s="183"/>
      <c r="I50" s="178"/>
      <c r="J50" s="192"/>
    </row>
    <row r="51" spans="1:10" s="86" customFormat="1" ht="17.399999999999999" customHeight="1" x14ac:dyDescent="0.45">
      <c r="A51" s="95"/>
      <c r="B51" s="177"/>
      <c r="C51" s="178"/>
      <c r="D51" s="185"/>
      <c r="E51" s="180"/>
      <c r="F51" s="186"/>
      <c r="G51" s="191"/>
      <c r="H51" s="183"/>
      <c r="I51" s="178"/>
      <c r="J51" s="192"/>
    </row>
    <row r="52" spans="1:10" s="86" customFormat="1" ht="17.399999999999999" customHeight="1" x14ac:dyDescent="0.45">
      <c r="A52" s="95"/>
      <c r="B52" s="177"/>
      <c r="C52" s="178"/>
      <c r="D52" s="185"/>
      <c r="E52" s="180"/>
      <c r="F52" s="186"/>
      <c r="G52" s="191"/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180"/>
      <c r="F53" s="186"/>
      <c r="G53" s="187"/>
      <c r="H53" s="188"/>
      <c r="I53" s="189"/>
      <c r="J53" s="190"/>
    </row>
    <row r="54" spans="1:10" s="86" customFormat="1" ht="17.399999999999999" hidden="1" customHeight="1" x14ac:dyDescent="0.45">
      <c r="A54" s="95"/>
      <c r="B54" s="177"/>
      <c r="C54" s="178"/>
      <c r="D54" s="185"/>
      <c r="E54" s="180"/>
      <c r="F54" s="186"/>
      <c r="G54" s="196"/>
      <c r="H54" s="197"/>
      <c r="I54" s="198"/>
      <c r="J54" s="199"/>
    </row>
    <row r="55" spans="1:10" s="86" customFormat="1" ht="17.399999999999999" hidden="1" customHeight="1" x14ac:dyDescent="0.45">
      <c r="A55" s="95"/>
      <c r="B55" s="177"/>
      <c r="C55" s="178"/>
      <c r="D55" s="185"/>
      <c r="E55" s="180"/>
      <c r="F55" s="186"/>
      <c r="G55" s="201"/>
      <c r="H55" s="202"/>
      <c r="I55" s="203"/>
      <c r="J55" s="204"/>
    </row>
    <row r="56" spans="1:10" s="86" customFormat="1" ht="17.399999999999999" customHeight="1" x14ac:dyDescent="0.45">
      <c r="A56" s="95"/>
      <c r="B56" s="177"/>
      <c r="C56" s="178"/>
      <c r="D56" s="185"/>
      <c r="E56" s="180"/>
      <c r="F56" s="186"/>
      <c r="G56" s="193">
        <v>8</v>
      </c>
      <c r="H56" s="183"/>
      <c r="I56" s="178"/>
      <c r="J56" s="184">
        <f>SUM(I55:I60)</f>
        <v>0</v>
      </c>
    </row>
    <row r="57" spans="1:10" s="86" customFormat="1" ht="17.399999999999999" customHeight="1" x14ac:dyDescent="0.45">
      <c r="A57" s="95"/>
      <c r="B57" s="177"/>
      <c r="C57" s="178"/>
      <c r="D57" s="185"/>
      <c r="E57" s="180"/>
      <c r="F57" s="186"/>
      <c r="G57" s="193" t="s">
        <v>45</v>
      </c>
      <c r="H57" s="183"/>
      <c r="I57" s="178"/>
      <c r="J57" s="192"/>
    </row>
    <row r="58" spans="1:10" s="86" customFormat="1" ht="17.399999999999999" customHeight="1" x14ac:dyDescent="0.45">
      <c r="A58" s="95"/>
      <c r="B58" s="177"/>
      <c r="C58" s="178"/>
      <c r="D58" s="185"/>
      <c r="E58" s="180"/>
      <c r="F58" s="186"/>
      <c r="G58" s="217"/>
      <c r="H58" s="183"/>
      <c r="I58" s="178"/>
      <c r="J58" s="192"/>
    </row>
    <row r="59" spans="1:10" s="86" customFormat="1" ht="17.399999999999999" customHeight="1" x14ac:dyDescent="0.45">
      <c r="A59" s="95"/>
      <c r="B59" s="218"/>
      <c r="C59" s="189"/>
      <c r="D59" s="219"/>
      <c r="E59" s="180"/>
      <c r="F59" s="186"/>
      <c r="G59" s="195"/>
      <c r="H59" s="188"/>
      <c r="I59" s="189"/>
      <c r="J59" s="190"/>
    </row>
    <row r="60" spans="1:10" s="86" customFormat="1" ht="17.399999999999999" hidden="1" customHeight="1" x14ac:dyDescent="0.45">
      <c r="A60" s="95"/>
      <c r="B60" s="220"/>
      <c r="C60" s="198"/>
      <c r="D60" s="221"/>
      <c r="E60" s="180"/>
      <c r="F60" s="186"/>
      <c r="G60" s="222"/>
      <c r="H60" s="197"/>
      <c r="I60" s="198"/>
      <c r="J60" s="199"/>
    </row>
    <row r="61" spans="1:10" s="86" customFormat="1" ht="17.399999999999999" hidden="1" customHeight="1" x14ac:dyDescent="0.45">
      <c r="A61" s="95"/>
      <c r="B61" s="223"/>
      <c r="C61" s="203"/>
      <c r="D61" s="224"/>
      <c r="E61" s="180"/>
      <c r="F61" s="186"/>
      <c r="G61" s="225"/>
      <c r="H61" s="202"/>
      <c r="I61" s="203"/>
      <c r="J61" s="204"/>
    </row>
    <row r="62" spans="1:10" s="86" customFormat="1" ht="17.399999999999999" customHeight="1" x14ac:dyDescent="0.45">
      <c r="A62" s="95"/>
      <c r="B62" s="216" t="s">
        <v>89</v>
      </c>
      <c r="C62" s="178"/>
      <c r="D62" s="192">
        <f>SUM(C61:C71)</f>
        <v>0</v>
      </c>
      <c r="E62" s="180"/>
      <c r="F62" s="186"/>
      <c r="G62" s="182">
        <v>9</v>
      </c>
      <c r="H62" s="183"/>
      <c r="I62" s="178"/>
      <c r="J62" s="184">
        <f>SUM(I61:I65)</f>
        <v>0</v>
      </c>
    </row>
    <row r="63" spans="1:10" s="86" customFormat="1" ht="17.399999999999999" customHeight="1" x14ac:dyDescent="0.45">
      <c r="A63" s="95"/>
      <c r="B63" s="177"/>
      <c r="C63" s="178"/>
      <c r="D63" s="185"/>
      <c r="E63" s="180"/>
      <c r="F63" s="186"/>
      <c r="G63" s="182" t="s">
        <v>46</v>
      </c>
      <c r="H63" s="183"/>
      <c r="I63" s="178"/>
      <c r="J63" s="192"/>
    </row>
    <row r="64" spans="1:10" s="86" customFormat="1" ht="17.399999999999999" customHeight="1" x14ac:dyDescent="0.45">
      <c r="A64" s="95"/>
      <c r="B64" s="177"/>
      <c r="C64" s="178"/>
      <c r="D64" s="185"/>
      <c r="E64" s="180"/>
      <c r="F64" s="186"/>
      <c r="G64" s="187"/>
      <c r="H64" s="188"/>
      <c r="I64" s="189"/>
      <c r="J64" s="190"/>
    </row>
    <row r="65" spans="1:10" s="86" customFormat="1" ht="17.399999999999999" hidden="1" customHeight="1" x14ac:dyDescent="0.45">
      <c r="A65" s="95"/>
      <c r="B65" s="177"/>
      <c r="C65" s="178"/>
      <c r="D65" s="185"/>
      <c r="E65" s="180"/>
      <c r="F65" s="186"/>
      <c r="G65" s="196"/>
      <c r="H65" s="197"/>
      <c r="I65" s="198"/>
      <c r="J65" s="199"/>
    </row>
    <row r="66" spans="1:10" s="86" customFormat="1" ht="17.399999999999999" hidden="1" customHeight="1" x14ac:dyDescent="0.45">
      <c r="A66" s="95"/>
      <c r="B66" s="177"/>
      <c r="C66" s="178"/>
      <c r="D66" s="185"/>
      <c r="E66" s="180"/>
      <c r="F66" s="186"/>
      <c r="G66" s="201"/>
      <c r="H66" s="202"/>
      <c r="I66" s="203"/>
      <c r="J66" s="226"/>
    </row>
    <row r="67" spans="1:10" s="86" customFormat="1" ht="17.399999999999999" customHeight="1" x14ac:dyDescent="0.45">
      <c r="A67" s="95"/>
      <c r="B67" s="177"/>
      <c r="C67" s="178"/>
      <c r="D67" s="185"/>
      <c r="E67" s="180"/>
      <c r="F67" s="186"/>
      <c r="G67" s="182">
        <v>10</v>
      </c>
      <c r="H67" s="183"/>
      <c r="I67" s="178"/>
      <c r="J67" s="179">
        <f>SUM(I66:I71)</f>
        <v>0</v>
      </c>
    </row>
    <row r="68" spans="1:10" s="86" customFormat="1" ht="17.399999999999999" customHeight="1" x14ac:dyDescent="0.45">
      <c r="A68" s="95"/>
      <c r="B68" s="177"/>
      <c r="C68" s="178"/>
      <c r="D68" s="185"/>
      <c r="E68" s="180"/>
      <c r="F68" s="186"/>
      <c r="G68" s="182" t="s">
        <v>47</v>
      </c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180"/>
      <c r="F69" s="186"/>
      <c r="G69" s="182"/>
      <c r="H69" s="183"/>
      <c r="I69" s="178"/>
      <c r="J69" s="227"/>
    </row>
    <row r="70" spans="1:10" s="86" customFormat="1" ht="17.399999999999999" customHeight="1" x14ac:dyDescent="0.45">
      <c r="A70" s="95"/>
      <c r="B70" s="228" t="s">
        <v>90</v>
      </c>
      <c r="C70" s="189"/>
      <c r="D70" s="219"/>
      <c r="E70" s="180"/>
      <c r="F70" s="186"/>
      <c r="G70" s="187"/>
      <c r="H70" s="188"/>
      <c r="I70" s="189"/>
      <c r="J70" s="190"/>
    </row>
    <row r="71" spans="1:10" s="86" customFormat="1" ht="17.399999999999999" hidden="1" customHeight="1" x14ac:dyDescent="0.45">
      <c r="A71" s="95" t="s">
        <v>48</v>
      </c>
      <c r="B71" s="229"/>
      <c r="C71" s="230"/>
      <c r="D71" s="221"/>
      <c r="E71" s="180"/>
      <c r="F71" s="186"/>
      <c r="G71" s="196"/>
      <c r="H71" s="197"/>
      <c r="I71" s="198"/>
      <c r="J71" s="199"/>
    </row>
    <row r="72" spans="1:10" s="86" customFormat="1" ht="17.399999999999999" hidden="1" customHeight="1" x14ac:dyDescent="0.45">
      <c r="A72" s="95"/>
      <c r="B72" s="231"/>
      <c r="C72" s="203"/>
      <c r="D72" s="224"/>
      <c r="E72" s="180"/>
      <c r="F72" s="186"/>
      <c r="G72" s="191"/>
      <c r="H72" s="183"/>
      <c r="I72" s="178"/>
      <c r="J72" s="192"/>
    </row>
    <row r="73" spans="1:10" s="86" customFormat="1" ht="17.399999999999999" customHeight="1" x14ac:dyDescent="0.45">
      <c r="A73" s="95"/>
      <c r="B73" s="216" t="s">
        <v>50</v>
      </c>
      <c r="C73" s="232"/>
      <c r="D73" s="192">
        <f>SUM(C72:C83)</f>
        <v>0</v>
      </c>
      <c r="E73" s="180"/>
      <c r="F73" s="186"/>
      <c r="G73" s="182">
        <v>11</v>
      </c>
      <c r="H73" s="183"/>
      <c r="I73" s="178"/>
      <c r="J73" s="179">
        <f>SUM(I72:$I$78)</f>
        <v>0</v>
      </c>
    </row>
    <row r="74" spans="1:10" s="86" customFormat="1" ht="17.399999999999999" customHeight="1" x14ac:dyDescent="0.45">
      <c r="A74" s="95"/>
      <c r="B74" s="233"/>
      <c r="C74" s="234"/>
      <c r="D74" s="179"/>
      <c r="E74" s="180"/>
      <c r="F74" s="186"/>
      <c r="G74" s="182" t="s">
        <v>49</v>
      </c>
      <c r="H74" s="183"/>
      <c r="I74" s="178"/>
      <c r="J74" s="192"/>
    </row>
    <row r="75" spans="1:10" s="86" customFormat="1" ht="17.399999999999999" customHeight="1" x14ac:dyDescent="0.45">
      <c r="A75" s="95"/>
      <c r="B75" s="235"/>
      <c r="C75" s="234"/>
      <c r="D75" s="185"/>
      <c r="E75" s="180"/>
      <c r="F75" s="186"/>
      <c r="G75" s="191"/>
      <c r="H75" s="183"/>
      <c r="I75" s="178"/>
      <c r="J75" s="192"/>
    </row>
    <row r="76" spans="1:10" s="86" customFormat="1" ht="17.399999999999999" customHeight="1" x14ac:dyDescent="0.45">
      <c r="A76" s="95"/>
      <c r="B76" s="235"/>
      <c r="C76" s="234"/>
      <c r="D76" s="185"/>
      <c r="E76" s="180"/>
      <c r="F76" s="186"/>
      <c r="G76" s="191"/>
      <c r="H76" s="183"/>
      <c r="I76" s="178"/>
      <c r="J76" s="192"/>
    </row>
    <row r="77" spans="1:10" s="86" customFormat="1" ht="17.399999999999999" customHeight="1" x14ac:dyDescent="0.45">
      <c r="A77" s="95"/>
      <c r="B77" s="235"/>
      <c r="C77" s="234"/>
      <c r="D77" s="185"/>
      <c r="E77" s="180"/>
      <c r="F77" s="186"/>
      <c r="G77" s="187"/>
      <c r="H77" s="188"/>
      <c r="I77" s="189"/>
      <c r="J77" s="190"/>
    </row>
    <row r="78" spans="1:10" s="86" customFormat="1" ht="17.399999999999999" hidden="1" customHeight="1" x14ac:dyDescent="0.45">
      <c r="A78" s="95"/>
      <c r="B78" s="235"/>
      <c r="C78" s="234"/>
      <c r="D78" s="185"/>
      <c r="E78" s="180"/>
      <c r="F78" s="186"/>
      <c r="G78" s="196"/>
      <c r="H78" s="197"/>
      <c r="I78" s="198"/>
      <c r="J78" s="206"/>
    </row>
    <row r="79" spans="1:10" s="86" customFormat="1" ht="17.399999999999999" hidden="1" customHeight="1" x14ac:dyDescent="0.45">
      <c r="A79" s="95"/>
      <c r="B79" s="235"/>
      <c r="C79" s="234"/>
      <c r="D79" s="185"/>
      <c r="E79" s="180"/>
      <c r="F79" s="186"/>
      <c r="G79" s="201"/>
      <c r="H79" s="202"/>
      <c r="I79" s="203"/>
      <c r="J79" s="204"/>
    </row>
    <row r="80" spans="1:10" s="86" customFormat="1" ht="17.399999999999999" customHeight="1" x14ac:dyDescent="0.45">
      <c r="A80" s="95"/>
      <c r="B80" s="177"/>
      <c r="C80" s="234"/>
      <c r="D80" s="185"/>
      <c r="E80" s="180"/>
      <c r="F80" s="186"/>
      <c r="G80" s="182">
        <v>12</v>
      </c>
      <c r="H80" s="183"/>
      <c r="I80" s="178"/>
      <c r="J80" s="179">
        <f>SUM(I79:I83)</f>
        <v>0</v>
      </c>
    </row>
    <row r="81" spans="1:10" s="86" customFormat="1" ht="17.399999999999999" customHeight="1" x14ac:dyDescent="0.45">
      <c r="A81" s="95"/>
      <c r="B81" s="177"/>
      <c r="C81" s="234"/>
      <c r="D81" s="185"/>
      <c r="E81" s="180"/>
      <c r="F81" s="186"/>
      <c r="G81" s="182" t="s">
        <v>51</v>
      </c>
      <c r="H81" s="183"/>
      <c r="I81" s="178"/>
      <c r="J81" s="192"/>
    </row>
    <row r="82" spans="1:10" s="86" customFormat="1" ht="17.399999999999999" customHeight="1" x14ac:dyDescent="0.45">
      <c r="A82" s="95"/>
      <c r="B82" s="218"/>
      <c r="C82" s="236"/>
      <c r="D82" s="219"/>
      <c r="E82" s="180"/>
      <c r="F82" s="186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20"/>
      <c r="C83" s="237"/>
      <c r="D83" s="221"/>
      <c r="E83" s="180"/>
      <c r="F83" s="186"/>
      <c r="G83" s="196"/>
      <c r="H83" s="197"/>
      <c r="I83" s="198"/>
      <c r="J83" s="199"/>
    </row>
    <row r="84" spans="1:10" s="86" customFormat="1" ht="17.399999999999999" hidden="1" customHeight="1" x14ac:dyDescent="0.45">
      <c r="A84" s="95"/>
      <c r="B84" s="223"/>
      <c r="C84" s="238"/>
      <c r="D84" s="224"/>
      <c r="E84" s="180"/>
      <c r="F84" s="186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216" t="s">
        <v>52</v>
      </c>
      <c r="C85" s="234"/>
      <c r="D85" s="192">
        <f>SUM(C84:C89)</f>
        <v>0</v>
      </c>
      <c r="E85" s="180"/>
      <c r="F85" s="186"/>
      <c r="G85" s="182">
        <v>13</v>
      </c>
      <c r="H85" s="183"/>
      <c r="I85" s="178"/>
      <c r="J85" s="184">
        <f>SUM(I84:I89)</f>
        <v>0</v>
      </c>
    </row>
    <row r="86" spans="1:10" s="86" customFormat="1" ht="17.399999999999999" customHeight="1" x14ac:dyDescent="0.45">
      <c r="A86" s="95"/>
      <c r="B86" s="235"/>
      <c r="C86" s="234"/>
      <c r="D86" s="185"/>
      <c r="E86" s="180"/>
      <c r="F86" s="186"/>
      <c r="G86" s="182" t="s">
        <v>53</v>
      </c>
      <c r="H86" s="183"/>
      <c r="I86" s="178"/>
      <c r="J86" s="192"/>
    </row>
    <row r="87" spans="1:10" s="86" customFormat="1" ht="17.399999999999999" customHeight="1" x14ac:dyDescent="0.45">
      <c r="A87" s="95"/>
      <c r="B87" s="235"/>
      <c r="C87" s="234"/>
      <c r="D87" s="185"/>
      <c r="E87" s="180"/>
      <c r="F87" s="186"/>
      <c r="G87" s="191"/>
      <c r="H87" s="183"/>
      <c r="I87" s="178"/>
      <c r="J87" s="192"/>
    </row>
    <row r="88" spans="1:10" s="86" customFormat="1" ht="17.399999999999999" customHeight="1" x14ac:dyDescent="0.45">
      <c r="A88" s="95"/>
      <c r="B88" s="239"/>
      <c r="C88" s="236"/>
      <c r="D88" s="219"/>
      <c r="E88" s="180"/>
      <c r="F88" s="186"/>
      <c r="G88" s="187"/>
      <c r="H88" s="188"/>
      <c r="I88" s="189"/>
      <c r="J88" s="190"/>
    </row>
    <row r="89" spans="1:10" s="86" customFormat="1" ht="17.399999999999999" hidden="1" customHeight="1" x14ac:dyDescent="0.45">
      <c r="A89" s="95"/>
      <c r="B89" s="240"/>
      <c r="C89" s="198"/>
      <c r="D89" s="221"/>
      <c r="E89" s="180"/>
      <c r="F89" s="186"/>
      <c r="G89" s="196"/>
      <c r="H89" s="197"/>
      <c r="I89" s="198"/>
      <c r="J89" s="199"/>
    </row>
    <row r="90" spans="1:10" s="86" customFormat="1" ht="17.399999999999999" hidden="1" customHeight="1" x14ac:dyDescent="0.45">
      <c r="A90" s="95"/>
      <c r="B90" s="223"/>
      <c r="C90" s="203"/>
      <c r="D90" s="224"/>
      <c r="E90" s="180"/>
      <c r="F90" s="186"/>
      <c r="G90" s="201"/>
      <c r="H90" s="202"/>
      <c r="I90" s="203"/>
      <c r="J90" s="204"/>
    </row>
    <row r="91" spans="1:10" s="86" customFormat="1" ht="17.399999999999999" customHeight="1" x14ac:dyDescent="0.45">
      <c r="A91" s="95"/>
      <c r="B91" s="241" t="s">
        <v>55</v>
      </c>
      <c r="C91" s="242"/>
      <c r="D91" s="192">
        <f>SUM(C90:C101)</f>
        <v>0</v>
      </c>
      <c r="E91" s="180"/>
      <c r="F91" s="186"/>
      <c r="G91" s="182">
        <v>14</v>
      </c>
      <c r="H91" s="183"/>
      <c r="I91" s="178"/>
      <c r="J91" s="179">
        <f>SUM(I90:I95)</f>
        <v>0</v>
      </c>
    </row>
    <row r="92" spans="1:10" s="86" customFormat="1" ht="17.399999999999999" customHeight="1" x14ac:dyDescent="0.45">
      <c r="A92" s="95"/>
      <c r="B92" s="243"/>
      <c r="C92" s="242"/>
      <c r="D92" s="192"/>
      <c r="E92" s="180"/>
      <c r="F92" s="186"/>
      <c r="G92" s="182" t="s">
        <v>54</v>
      </c>
      <c r="H92" s="183"/>
      <c r="I92" s="178"/>
      <c r="J92" s="192"/>
    </row>
    <row r="93" spans="1:10" s="86" customFormat="1" ht="17.399999999999999" customHeight="1" x14ac:dyDescent="0.45">
      <c r="A93" s="95"/>
      <c r="B93" s="243"/>
      <c r="C93" s="242"/>
      <c r="D93" s="185"/>
      <c r="E93" s="180"/>
      <c r="F93" s="186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43"/>
      <c r="C94" s="242"/>
      <c r="D94" s="185"/>
      <c r="E94" s="180"/>
      <c r="F94" s="186"/>
      <c r="G94" s="187"/>
      <c r="H94" s="188"/>
      <c r="I94" s="189"/>
      <c r="J94" s="190"/>
    </row>
    <row r="95" spans="1:10" s="86" customFormat="1" ht="17.399999999999999" hidden="1" customHeight="1" x14ac:dyDescent="0.45">
      <c r="A95" s="95"/>
      <c r="B95" s="243"/>
      <c r="C95" s="242"/>
      <c r="D95" s="185"/>
      <c r="E95" s="180"/>
      <c r="F95" s="186"/>
      <c r="G95" s="196"/>
      <c r="H95" s="197"/>
      <c r="I95" s="198"/>
      <c r="J95" s="199"/>
    </row>
    <row r="96" spans="1:10" s="86" customFormat="1" ht="17.399999999999999" hidden="1" customHeight="1" x14ac:dyDescent="0.45">
      <c r="A96" s="95"/>
      <c r="B96" s="243"/>
      <c r="C96" s="242"/>
      <c r="D96" s="185"/>
      <c r="E96" s="180"/>
      <c r="F96" s="186"/>
      <c r="G96" s="201"/>
      <c r="H96" s="202"/>
      <c r="I96" s="203"/>
      <c r="J96" s="204"/>
    </row>
    <row r="97" spans="1:10" s="86" customFormat="1" ht="17.399999999999999" customHeight="1" x14ac:dyDescent="0.45">
      <c r="A97" s="95"/>
      <c r="B97" s="243"/>
      <c r="C97" s="242"/>
      <c r="D97" s="185"/>
      <c r="E97" s="180"/>
      <c r="F97" s="186"/>
      <c r="G97" s="182">
        <v>15</v>
      </c>
      <c r="H97" s="183"/>
      <c r="I97" s="178"/>
      <c r="J97" s="184">
        <f>SUM(I96:I101)</f>
        <v>0</v>
      </c>
    </row>
    <row r="98" spans="1:10" s="86" customFormat="1" ht="17.399999999999999" customHeight="1" x14ac:dyDescent="0.45">
      <c r="A98" s="95"/>
      <c r="B98" s="243"/>
      <c r="C98" s="242"/>
      <c r="D98" s="185"/>
      <c r="E98" s="180"/>
      <c r="F98" s="186"/>
      <c r="G98" s="182" t="s">
        <v>56</v>
      </c>
      <c r="H98" s="183"/>
      <c r="I98" s="178"/>
      <c r="J98" s="192"/>
    </row>
    <row r="99" spans="1:10" s="86" customFormat="1" ht="17.399999999999999" customHeight="1" x14ac:dyDescent="0.45">
      <c r="A99" s="95"/>
      <c r="B99" s="243"/>
      <c r="C99" s="242"/>
      <c r="D99" s="185"/>
      <c r="E99" s="180"/>
      <c r="F99" s="186"/>
      <c r="G99" s="191"/>
      <c r="H99" s="183"/>
      <c r="I99" s="178"/>
      <c r="J99" s="192"/>
    </row>
    <row r="100" spans="1:10" s="86" customFormat="1" ht="17.399999999999999" customHeight="1" thickBot="1" x14ac:dyDescent="0.5">
      <c r="A100" s="95"/>
      <c r="B100" s="243"/>
      <c r="C100" s="242"/>
      <c r="D100" s="185"/>
      <c r="E100" s="180"/>
      <c r="F100" s="186"/>
      <c r="G100" s="191"/>
      <c r="H100" s="183"/>
      <c r="I100" s="178"/>
      <c r="J100" s="192"/>
    </row>
    <row r="101" spans="1:10" s="86" customFormat="1" ht="20.399999999999999" hidden="1" thickBot="1" x14ac:dyDescent="0.5">
      <c r="A101" s="95"/>
      <c r="B101" s="244"/>
      <c r="C101" s="245"/>
      <c r="D101" s="246"/>
      <c r="E101" s="180"/>
      <c r="F101" s="186"/>
      <c r="G101" s="247"/>
      <c r="H101" s="248"/>
      <c r="I101" s="208"/>
      <c r="J101" s="192"/>
    </row>
    <row r="102" spans="1:10" s="86" customFormat="1" ht="14.4" x14ac:dyDescent="0.45">
      <c r="A102" s="113"/>
      <c r="B102" s="440" t="s">
        <v>112</v>
      </c>
      <c r="C102" s="441"/>
      <c r="D102" s="444">
        <f>SUM(D11,D48,D62,D73,D85,D91)</f>
        <v>0</v>
      </c>
      <c r="E102" s="180"/>
      <c r="F102" s="249"/>
      <c r="G102" s="446" t="s">
        <v>113</v>
      </c>
      <c r="H102" s="447"/>
      <c r="I102" s="448"/>
      <c r="J102" s="444">
        <f>SUM(J11,J15,,J21,J29,J35,J43,J48,J56,J62,J67,J73,J80,J85,J91,J97)</f>
        <v>0</v>
      </c>
    </row>
    <row r="103" spans="1:10" s="86" customFormat="1" ht="13.2" customHeight="1" thickBot="1" x14ac:dyDescent="0.5">
      <c r="A103" s="115"/>
      <c r="B103" s="442"/>
      <c r="C103" s="443"/>
      <c r="D103" s="445"/>
      <c r="E103" s="180"/>
      <c r="F103" s="250"/>
      <c r="G103" s="449"/>
      <c r="H103" s="449"/>
      <c r="I103" s="450"/>
      <c r="J103" s="445"/>
    </row>
    <row r="104" spans="1:10" s="86" customFormat="1" ht="13.2" customHeight="1" thickBot="1" x14ac:dyDescent="0.5">
      <c r="A104" s="416" t="s">
        <v>114</v>
      </c>
      <c r="B104" s="419" t="s">
        <v>128</v>
      </c>
      <c r="C104" s="420"/>
      <c r="D104" s="425"/>
      <c r="E104" s="96"/>
      <c r="F104" s="428" t="s">
        <v>116</v>
      </c>
      <c r="G104" s="432" t="s">
        <v>131</v>
      </c>
      <c r="H104" s="451" t="s">
        <v>92</v>
      </c>
      <c r="I104" s="452"/>
      <c r="J104" s="456">
        <f>'鑑賞サポート費申請書（１年目・個別活動１）'!D38</f>
        <v>0</v>
      </c>
    </row>
    <row r="105" spans="1:10" s="86" customFormat="1" ht="13.2" customHeight="1" thickBot="1" x14ac:dyDescent="0.5">
      <c r="A105" s="417"/>
      <c r="B105" s="421"/>
      <c r="C105" s="422"/>
      <c r="D105" s="426"/>
      <c r="E105" s="96"/>
      <c r="F105" s="429"/>
      <c r="G105" s="433"/>
      <c r="H105" s="453"/>
      <c r="I105" s="452"/>
      <c r="J105" s="457"/>
    </row>
    <row r="106" spans="1:10" s="86" customFormat="1" ht="13.2" customHeight="1" thickBot="1" x14ac:dyDescent="0.5">
      <c r="A106" s="417"/>
      <c r="B106" s="421"/>
      <c r="C106" s="422"/>
      <c r="D106" s="426"/>
      <c r="E106" s="96"/>
      <c r="F106" s="429"/>
      <c r="G106" s="433"/>
      <c r="H106" s="453"/>
      <c r="I106" s="452"/>
      <c r="J106" s="457"/>
    </row>
    <row r="107" spans="1:10" s="86" customFormat="1" ht="13.2" customHeight="1" thickBot="1" x14ac:dyDescent="0.5">
      <c r="A107" s="417"/>
      <c r="B107" s="421"/>
      <c r="C107" s="422"/>
      <c r="D107" s="426"/>
      <c r="E107" s="96"/>
      <c r="F107" s="429"/>
      <c r="G107" s="434"/>
      <c r="H107" s="454"/>
      <c r="I107" s="455"/>
      <c r="J107" s="458"/>
    </row>
    <row r="108" spans="1:10" s="86" customFormat="1" ht="13.2" customHeight="1" thickBot="1" x14ac:dyDescent="0.5">
      <c r="A108" s="417"/>
      <c r="B108" s="421"/>
      <c r="C108" s="422"/>
      <c r="D108" s="426"/>
      <c r="E108" s="96"/>
      <c r="F108" s="430"/>
      <c r="G108" s="435" t="s">
        <v>132</v>
      </c>
      <c r="H108" s="459" t="s">
        <v>93</v>
      </c>
      <c r="I108" s="460"/>
      <c r="J108" s="461">
        <f>'創作環境サポート費申請書（１年目・個別活動１）'!D34</f>
        <v>0</v>
      </c>
    </row>
    <row r="109" spans="1:10" s="86" customFormat="1" ht="13.2" customHeight="1" thickBot="1" x14ac:dyDescent="0.5">
      <c r="A109" s="417"/>
      <c r="B109" s="421"/>
      <c r="C109" s="422"/>
      <c r="D109" s="426"/>
      <c r="E109" s="96"/>
      <c r="F109" s="430"/>
      <c r="G109" s="433"/>
      <c r="H109" s="453"/>
      <c r="I109" s="452"/>
      <c r="J109" s="457"/>
    </row>
    <row r="110" spans="1:10" s="86" customFormat="1" ht="13.2" customHeight="1" thickBot="1" x14ac:dyDescent="0.5">
      <c r="A110" s="417"/>
      <c r="B110" s="421"/>
      <c r="C110" s="422"/>
      <c r="D110" s="426"/>
      <c r="E110" s="96" t="s">
        <v>57</v>
      </c>
      <c r="F110" s="430"/>
      <c r="G110" s="433"/>
      <c r="H110" s="453"/>
      <c r="I110" s="452"/>
      <c r="J110" s="457"/>
    </row>
    <row r="111" spans="1:10" s="86" customFormat="1" ht="13.2" customHeight="1" thickBot="1" x14ac:dyDescent="0.5">
      <c r="A111" s="417"/>
      <c r="B111" s="421"/>
      <c r="C111" s="422"/>
      <c r="D111" s="426"/>
      <c r="E111" s="96"/>
      <c r="F111" s="431"/>
      <c r="G111" s="433"/>
      <c r="H111" s="453"/>
      <c r="I111" s="452"/>
      <c r="J111" s="457"/>
    </row>
    <row r="112" spans="1:10" s="86" customFormat="1" ht="11.1" customHeight="1" x14ac:dyDescent="0.45">
      <c r="A112" s="417"/>
      <c r="B112" s="421"/>
      <c r="C112" s="422"/>
      <c r="D112" s="426"/>
      <c r="E112" s="96" t="s">
        <v>57</v>
      </c>
      <c r="F112" s="436" t="s">
        <v>117</v>
      </c>
      <c r="G112" s="437"/>
      <c r="H112" s="437"/>
      <c r="I112" s="438"/>
      <c r="J112" s="462">
        <f>SUM(J104,J108)</f>
        <v>0</v>
      </c>
    </row>
    <row r="113" spans="1:10" s="86" customFormat="1" ht="11.4" thickBot="1" x14ac:dyDescent="0.5">
      <c r="A113" s="418"/>
      <c r="B113" s="423"/>
      <c r="C113" s="424"/>
      <c r="D113" s="427"/>
      <c r="E113" s="96"/>
      <c r="F113" s="373"/>
      <c r="G113" s="374"/>
      <c r="H113" s="374"/>
      <c r="I113" s="375"/>
      <c r="J113" s="463"/>
    </row>
    <row r="114" spans="1:10" s="86" customFormat="1" ht="14.4" x14ac:dyDescent="0.45">
      <c r="A114" s="367" t="s">
        <v>115</v>
      </c>
      <c r="B114" s="267" t="s">
        <v>60</v>
      </c>
      <c r="C114" s="268"/>
      <c r="D114" s="274">
        <f>J122-(D102+D104)</f>
        <v>0</v>
      </c>
      <c r="E114" s="96"/>
      <c r="F114" s="370" t="s">
        <v>118</v>
      </c>
      <c r="G114" s="371"/>
      <c r="H114" s="371"/>
      <c r="I114" s="372"/>
      <c r="J114" s="376">
        <f>SUM(J102,J112)</f>
        <v>0</v>
      </c>
    </row>
    <row r="115" spans="1:10" s="86" customFormat="1" ht="15" thickBot="1" x14ac:dyDescent="0.5">
      <c r="A115" s="368"/>
      <c r="B115" s="265"/>
      <c r="C115" s="266"/>
      <c r="D115" s="192"/>
      <c r="E115" s="96"/>
      <c r="F115" s="373"/>
      <c r="G115" s="374"/>
      <c r="H115" s="374"/>
      <c r="I115" s="375"/>
      <c r="J115" s="377"/>
    </row>
    <row r="116" spans="1:10" s="86" customFormat="1" ht="14.4" hidden="1" x14ac:dyDescent="0.45">
      <c r="A116" s="368"/>
      <c r="B116" s="265"/>
      <c r="C116" s="266"/>
      <c r="D116" s="254"/>
      <c r="E116" s="96"/>
      <c r="F116" s="119"/>
      <c r="G116" s="120"/>
      <c r="H116" s="121"/>
      <c r="I116" s="122"/>
      <c r="J116" s="258"/>
    </row>
    <row r="117" spans="1:10" s="86" customFormat="1" ht="14.4" x14ac:dyDescent="0.45">
      <c r="A117" s="368"/>
      <c r="B117" s="265"/>
      <c r="C117" s="266"/>
      <c r="D117" s="192"/>
      <c r="E117" s="96"/>
      <c r="F117" s="378" t="s">
        <v>119</v>
      </c>
      <c r="G117" s="379"/>
      <c r="H117" s="175"/>
      <c r="I117" s="251"/>
      <c r="J117" s="184"/>
    </row>
    <row r="118" spans="1:10" s="86" customFormat="1" ht="11.1" customHeight="1" x14ac:dyDescent="0.45">
      <c r="A118" s="368"/>
      <c r="B118" s="265"/>
      <c r="C118" s="266"/>
      <c r="D118" s="254"/>
      <c r="E118" s="96"/>
      <c r="F118" s="378"/>
      <c r="G118" s="379"/>
      <c r="H118" s="263"/>
      <c r="I118" s="264"/>
      <c r="J118" s="259">
        <f>SUM(I116:I121)</f>
        <v>0</v>
      </c>
    </row>
    <row r="119" spans="1:10" s="86" customFormat="1" ht="15.6" hidden="1" customHeight="1" x14ac:dyDescent="0.45">
      <c r="A119" s="368"/>
      <c r="B119" s="265"/>
      <c r="C119" s="266"/>
      <c r="D119" s="254"/>
      <c r="E119" s="96"/>
      <c r="F119" s="378"/>
      <c r="G119" s="379"/>
      <c r="H119" s="263"/>
      <c r="I119" s="264"/>
      <c r="J119" s="259"/>
    </row>
    <row r="120" spans="1:10" s="86" customFormat="1" ht="14.4" x14ac:dyDescent="0.45">
      <c r="A120" s="368"/>
      <c r="B120" s="265"/>
      <c r="C120" s="266"/>
      <c r="D120" s="254"/>
      <c r="E120" s="96"/>
      <c r="F120" s="378"/>
      <c r="G120" s="379"/>
      <c r="H120" s="176"/>
      <c r="I120" s="264"/>
      <c r="J120" s="259"/>
    </row>
    <row r="121" spans="1:10" s="86" customFormat="1" ht="15" thickBot="1" x14ac:dyDescent="0.5">
      <c r="A121" s="369"/>
      <c r="B121" s="382" t="s">
        <v>61</v>
      </c>
      <c r="C121" s="383"/>
      <c r="D121" s="255"/>
      <c r="E121" s="125"/>
      <c r="F121" s="380"/>
      <c r="G121" s="381"/>
      <c r="H121" s="252" t="s">
        <v>62</v>
      </c>
      <c r="I121" s="253"/>
      <c r="J121" s="257"/>
    </row>
    <row r="122" spans="1:10" s="86" customFormat="1" ht="49.2" customHeight="1" thickBot="1" x14ac:dyDescent="0.5">
      <c r="A122" s="464" t="s">
        <v>121</v>
      </c>
      <c r="B122" s="465"/>
      <c r="C122" s="465"/>
      <c r="D122" s="256">
        <f>J122</f>
        <v>0</v>
      </c>
      <c r="F122" s="464" t="s">
        <v>120</v>
      </c>
      <c r="G122" s="465"/>
      <c r="H122" s="465"/>
      <c r="I122" s="466"/>
      <c r="J122" s="260">
        <f>SUM(J114,J118)</f>
        <v>0</v>
      </c>
    </row>
    <row r="123" spans="1:10" s="128" customFormat="1" ht="15" thickBot="1" x14ac:dyDescent="0.5">
      <c r="A123" s="127" t="s">
        <v>63</v>
      </c>
      <c r="B123" s="467" t="s">
        <v>94</v>
      </c>
      <c r="C123" s="467"/>
      <c r="D123" s="467"/>
      <c r="F123" s="129"/>
      <c r="G123" s="130"/>
      <c r="H123" s="130"/>
      <c r="I123" s="131"/>
      <c r="J123" s="261"/>
    </row>
    <row r="124" spans="1:10" s="128" customFormat="1" ht="40.799999999999997" customHeight="1" thickBot="1" x14ac:dyDescent="0.5">
      <c r="A124" s="133" t="s">
        <v>64</v>
      </c>
      <c r="B124" s="468" t="s">
        <v>65</v>
      </c>
      <c r="C124" s="469"/>
      <c r="D124" s="469"/>
      <c r="F124" s="470" t="s">
        <v>66</v>
      </c>
      <c r="G124" s="364" t="s">
        <v>135</v>
      </c>
      <c r="H124" s="365"/>
      <c r="I124" s="366"/>
      <c r="J124" s="262">
        <f>'鑑賞サポート費申請書（１年目・個別活動１）'!D36</f>
        <v>0</v>
      </c>
    </row>
    <row r="125" spans="1:10" s="136" customFormat="1" ht="40.799999999999997" customHeight="1" thickBot="1" x14ac:dyDescent="0.5">
      <c r="A125" s="135"/>
      <c r="B125" s="362"/>
      <c r="C125" s="363"/>
      <c r="D125" s="363"/>
      <c r="F125" s="471"/>
      <c r="G125" s="364" t="s">
        <v>136</v>
      </c>
      <c r="H125" s="365"/>
      <c r="I125" s="366"/>
      <c r="J125" s="262">
        <f>'創作環境サポート費申請書（１年目・個別活動１）'!D32</f>
        <v>0</v>
      </c>
    </row>
    <row r="126" spans="1:10" ht="5.4" customHeight="1" x14ac:dyDescent="0.45">
      <c r="B126" s="34"/>
      <c r="H126" s="34"/>
    </row>
    <row r="127" spans="1:10" ht="5.4" customHeight="1" x14ac:dyDescent="0.45">
      <c r="B127" s="34"/>
      <c r="H127" s="34"/>
    </row>
    <row r="128" spans="1:10" s="32" customFormat="1" ht="20.399999999999999" customHeight="1" x14ac:dyDescent="0.45">
      <c r="F128" s="33"/>
      <c r="G128" s="439"/>
      <c r="H128" s="439"/>
      <c r="I128" s="439"/>
      <c r="J128" s="439"/>
    </row>
    <row r="129" spans="2:8" x14ac:dyDescent="0.45">
      <c r="B129" s="34"/>
      <c r="H129" s="34"/>
    </row>
    <row r="130" spans="2:8" x14ac:dyDescent="0.45">
      <c r="B130" s="34"/>
    </row>
    <row r="131" spans="2:8" ht="97.2" x14ac:dyDescent="0.45">
      <c r="B131" s="34"/>
      <c r="G131" s="291" t="s">
        <v>133</v>
      </c>
    </row>
    <row r="132" spans="2:8" ht="97.2" x14ac:dyDescent="0.45">
      <c r="B132" s="34"/>
      <c r="G132" s="291" t="s">
        <v>134</v>
      </c>
    </row>
    <row r="133" spans="2:8" x14ac:dyDescent="0.45">
      <c r="B133" s="34"/>
    </row>
    <row r="134" spans="2:8" x14ac:dyDescent="0.45">
      <c r="B134" s="34"/>
    </row>
    <row r="135" spans="2:8" x14ac:dyDescent="0.45">
      <c r="B135" s="34"/>
    </row>
    <row r="136" spans="2:8" x14ac:dyDescent="0.45">
      <c r="B136" s="34"/>
    </row>
    <row r="137" spans="2:8" x14ac:dyDescent="0.45">
      <c r="B137" s="34"/>
    </row>
    <row r="138" spans="2:8" x14ac:dyDescent="0.45">
      <c r="B138" s="34"/>
    </row>
    <row r="139" spans="2:8" x14ac:dyDescent="0.45">
      <c r="B139" s="34"/>
    </row>
    <row r="140" spans="2:8" x14ac:dyDescent="0.45">
      <c r="B140" s="34"/>
    </row>
    <row r="141" spans="2:8" x14ac:dyDescent="0.45">
      <c r="B141" s="34"/>
    </row>
    <row r="142" spans="2:8" x14ac:dyDescent="0.45">
      <c r="B142" s="34"/>
    </row>
    <row r="143" spans="2:8" x14ac:dyDescent="0.45">
      <c r="B143" s="34"/>
    </row>
    <row r="144" spans="2:8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</sheetData>
  <sheetProtection algorithmName="SHA-512" hashValue="zBQ6I2MZMy+GF5eE2P6zR8kptqVjJQjrBL4mgxG8SL4zncAxLqbsmHq9NnqVMjN9bNQLdmb3k48SEYZLT7lJwQ==" saltValue="wl//2Ax0+bhvERXrr4L6VA==" spinCount="100000" sheet="1" objects="1" formatCells="0" insertRows="0" deleteRows="0"/>
  <mergeCells count="43">
    <mergeCell ref="G128:J128"/>
    <mergeCell ref="B102:C103"/>
    <mergeCell ref="D102:D103"/>
    <mergeCell ref="G102:I103"/>
    <mergeCell ref="J102:J103"/>
    <mergeCell ref="H104:I107"/>
    <mergeCell ref="J104:J107"/>
    <mergeCell ref="H108:I111"/>
    <mergeCell ref="J108:J111"/>
    <mergeCell ref="J112:J113"/>
    <mergeCell ref="A122:C122"/>
    <mergeCell ref="F122:I122"/>
    <mergeCell ref="B123:D123"/>
    <mergeCell ref="B124:D124"/>
    <mergeCell ref="F124:F125"/>
    <mergeCell ref="G124:I124"/>
    <mergeCell ref="A104:A113"/>
    <mergeCell ref="B104:C113"/>
    <mergeCell ref="D104:D113"/>
    <mergeCell ref="F104:F111"/>
    <mergeCell ref="G104:G107"/>
    <mergeCell ref="G108:G111"/>
    <mergeCell ref="F112:I113"/>
    <mergeCell ref="A6:D6"/>
    <mergeCell ref="F6:G6"/>
    <mergeCell ref="H6:J6"/>
    <mergeCell ref="F9:G9"/>
    <mergeCell ref="F7:J7"/>
    <mergeCell ref="H1:J1"/>
    <mergeCell ref="A2:C2"/>
    <mergeCell ref="F2:G3"/>
    <mergeCell ref="H2:J3"/>
    <mergeCell ref="A4:B5"/>
    <mergeCell ref="C4:D5"/>
    <mergeCell ref="F4:G5"/>
    <mergeCell ref="H4:J5"/>
    <mergeCell ref="B125:D125"/>
    <mergeCell ref="G125:I125"/>
    <mergeCell ref="A114:A121"/>
    <mergeCell ref="F114:I115"/>
    <mergeCell ref="J114:J115"/>
    <mergeCell ref="F117:G121"/>
    <mergeCell ref="B121:C121"/>
  </mergeCells>
  <phoneticPr fontId="2"/>
  <dataValidations count="2">
    <dataValidation allowBlank="1" showInputMessage="1" showErrorMessage="1" promptTitle="【重要】" prompt="支出の合計額と一致していますか？" sqref="D122" xr:uid="{27BEC02D-5534-4123-8726-52184FA1D42A}"/>
    <dataValidation allowBlank="1" showInputMessage="1" showErrorMessage="1" promptTitle="【重要】" prompt="収入の合計額と一致していますか？" sqref="J122:J123" xr:uid="{6BA5999E-DC9E-484D-833E-2A0BC81C4D2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1812-E444-4F5F-9B12-5595A1AA011C}">
  <sheetPr>
    <tabColor rgb="FFFFFF00"/>
  </sheetPr>
  <dimension ref="A1:AC53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137" t="s">
        <v>139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5" t="s">
        <v>67</v>
      </c>
      <c r="C2" s="37"/>
      <c r="D2" s="138" t="s">
        <v>95</v>
      </c>
    </row>
    <row r="3" spans="1:29" ht="27" customHeight="1" thickBot="1" x14ac:dyDescent="0.5">
      <c r="B3" s="476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7" t="s">
        <v>68</v>
      </c>
      <c r="C5" s="40"/>
      <c r="D5" s="142" t="s">
        <v>96</v>
      </c>
      <c r="E5" s="41"/>
      <c r="F5" s="41"/>
    </row>
    <row r="6" spans="1:29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【サポート費計画表】!E7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79" t="s">
        <v>69</v>
      </c>
      <c r="C11" s="480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4.8" customHeight="1" x14ac:dyDescent="0.45">
      <c r="A12" s="24"/>
      <c r="B12" s="482" t="s">
        <v>70</v>
      </c>
      <c r="C12" s="483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79" t="s">
        <v>71</v>
      </c>
      <c r="C14" s="480"/>
      <c r="D14" s="481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86.2" customHeight="1" x14ac:dyDescent="0.45">
      <c r="A15" s="24"/>
      <c r="B15" s="472"/>
      <c r="C15" s="473"/>
      <c r="D15" s="474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49"/>
      <c r="C17" s="49"/>
      <c r="D17" s="50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79" t="s">
        <v>72</v>
      </c>
      <c r="C18" s="480"/>
      <c r="D18" s="481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487" t="s">
        <v>130</v>
      </c>
      <c r="C19" s="488"/>
      <c r="D19" s="279" t="s">
        <v>73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89"/>
      <c r="C20" s="490"/>
      <c r="D20" s="146"/>
      <c r="E20" s="48"/>
      <c r="F20" s="51"/>
    </row>
    <row r="21" spans="1:25" ht="31.8" customHeight="1" x14ac:dyDescent="0.45">
      <c r="A21" s="51"/>
      <c r="B21" s="489"/>
      <c r="C21" s="490"/>
      <c r="D21" s="146"/>
      <c r="E21" s="48"/>
      <c r="F21" s="51"/>
    </row>
    <row r="22" spans="1:25" ht="31.8" customHeight="1" x14ac:dyDescent="0.45">
      <c r="A22" s="51"/>
      <c r="B22" s="489"/>
      <c r="C22" s="490"/>
      <c r="D22" s="146"/>
      <c r="E22" s="48"/>
      <c r="F22" s="51"/>
    </row>
    <row r="23" spans="1:25" ht="31.8" customHeight="1" x14ac:dyDescent="0.45">
      <c r="A23" s="51"/>
      <c r="B23" s="489"/>
      <c r="C23" s="490"/>
      <c r="D23" s="147"/>
      <c r="E23" s="48"/>
      <c r="F23" s="51"/>
    </row>
    <row r="24" spans="1:25" ht="31.8" customHeight="1" x14ac:dyDescent="0.45">
      <c r="A24" s="51"/>
      <c r="B24" s="489"/>
      <c r="C24" s="490"/>
      <c r="D24" s="147"/>
      <c r="E24" s="48"/>
      <c r="F24" s="51"/>
    </row>
    <row r="25" spans="1:25" ht="31.8" customHeight="1" x14ac:dyDescent="0.45">
      <c r="A25" s="51"/>
      <c r="B25" s="489"/>
      <c r="C25" s="490"/>
      <c r="D25" s="147"/>
      <c r="E25" s="48"/>
      <c r="F25" s="51"/>
    </row>
    <row r="26" spans="1:25" ht="31.8" customHeight="1" x14ac:dyDescent="0.45">
      <c r="A26" s="51"/>
      <c r="B26" s="489"/>
      <c r="C26" s="490"/>
      <c r="D26" s="148"/>
      <c r="E26" s="48"/>
      <c r="F26" s="51"/>
    </row>
    <row r="27" spans="1:25" ht="31.8" customHeight="1" x14ac:dyDescent="0.45">
      <c r="A27" s="51"/>
      <c r="B27" s="489"/>
      <c r="C27" s="490"/>
      <c r="D27" s="146"/>
      <c r="E27" s="48"/>
      <c r="F27" s="51"/>
    </row>
    <row r="28" spans="1:25" ht="31.8" customHeight="1" x14ac:dyDescent="0.45">
      <c r="A28" s="51"/>
      <c r="B28" s="489"/>
      <c r="C28" s="490"/>
      <c r="D28" s="146"/>
      <c r="E28" s="48"/>
      <c r="F28" s="51"/>
    </row>
    <row r="29" spans="1:25" ht="31.8" customHeight="1" x14ac:dyDescent="0.45">
      <c r="A29" s="51"/>
      <c r="B29" s="489"/>
      <c r="C29" s="490"/>
      <c r="D29" s="146"/>
      <c r="E29" s="48"/>
      <c r="F29" s="51"/>
    </row>
    <row r="30" spans="1:25" ht="31.8" customHeight="1" x14ac:dyDescent="0.45">
      <c r="A30" s="51"/>
      <c r="B30" s="489"/>
      <c r="C30" s="490"/>
      <c r="D30" s="146"/>
      <c r="E30" s="48"/>
      <c r="F30" s="51"/>
    </row>
    <row r="31" spans="1:25" ht="31.8" customHeight="1" thickBot="1" x14ac:dyDescent="0.5">
      <c r="A31" s="51"/>
      <c r="B31" s="489"/>
      <c r="C31" s="490"/>
      <c r="D31" s="146"/>
      <c r="E31" s="48"/>
      <c r="F31" s="51"/>
    </row>
    <row r="32" spans="1:25" ht="18.600000000000001" hidden="1" thickBot="1" x14ac:dyDescent="0.5">
      <c r="A32" s="51"/>
      <c r="B32" s="485"/>
      <c r="C32" s="486"/>
      <c r="D32" s="149"/>
      <c r="E32" s="51"/>
      <c r="F32" s="51"/>
    </row>
    <row r="33" spans="1:9" ht="18" hidden="1" x14ac:dyDescent="0.45">
      <c r="A33" s="51"/>
      <c r="B33" s="493"/>
      <c r="C33" s="494"/>
      <c r="D33" s="150"/>
      <c r="E33" s="51"/>
      <c r="F33" s="51"/>
    </row>
    <row r="34" spans="1:9" ht="36" customHeight="1" thickBot="1" x14ac:dyDescent="0.5">
      <c r="A34" s="51"/>
      <c r="B34" s="495" t="s">
        <v>74</v>
      </c>
      <c r="C34" s="496"/>
      <c r="D34" s="151">
        <f>SUM(D20:D33)</f>
        <v>0</v>
      </c>
      <c r="E34" s="51"/>
      <c r="F34" s="52"/>
    </row>
    <row r="35" spans="1:9" ht="9.9" customHeight="1" thickBot="1" x14ac:dyDescent="0.5">
      <c r="B35" s="293"/>
      <c r="C35" s="293"/>
      <c r="D35" s="152"/>
      <c r="E35" s="53"/>
      <c r="F35" s="54"/>
      <c r="G35" s="55"/>
      <c r="H35" s="21"/>
      <c r="I35" s="21"/>
    </row>
    <row r="36" spans="1:9" ht="58.8" customHeight="1" thickBot="1" x14ac:dyDescent="0.5">
      <c r="B36" s="497" t="s">
        <v>99</v>
      </c>
      <c r="C36" s="496"/>
      <c r="D36" s="151">
        <f>IF(D34&gt;=200000,200000,D34)</f>
        <v>0</v>
      </c>
      <c r="E36" s="56" t="s">
        <v>100</v>
      </c>
      <c r="G36" s="55"/>
      <c r="H36" s="21"/>
      <c r="I36" s="21"/>
    </row>
    <row r="37" spans="1:9" ht="19.8" thickBot="1" x14ac:dyDescent="0.5">
      <c r="B37" s="293"/>
      <c r="C37" s="293"/>
      <c r="D37" s="153"/>
      <c r="E37" s="57"/>
      <c r="G37" s="58"/>
    </row>
    <row r="38" spans="1:9" ht="58.8" customHeight="1" thickBot="1" x14ac:dyDescent="0.5">
      <c r="B38" s="497" t="s">
        <v>104</v>
      </c>
      <c r="C38" s="496"/>
      <c r="D38" s="151">
        <f>IF(D34&gt;=200000,D34-200000,0)</f>
        <v>0</v>
      </c>
      <c r="E38" s="56" t="s">
        <v>105</v>
      </c>
      <c r="G38" s="55"/>
      <c r="H38" s="21"/>
      <c r="I38" s="21"/>
    </row>
    <row r="39" spans="1:9" ht="11.4" customHeight="1" x14ac:dyDescent="0.45">
      <c r="B39" s="59"/>
      <c r="C39" s="59"/>
      <c r="F39" s="21"/>
      <c r="G39" s="55"/>
      <c r="H39" s="21"/>
      <c r="I39" s="21"/>
    </row>
    <row r="40" spans="1:9" ht="45.6" customHeight="1" x14ac:dyDescent="0.45">
      <c r="B40" s="491" t="s">
        <v>106</v>
      </c>
      <c r="C40" s="492"/>
      <c r="D40" s="492"/>
      <c r="E40" s="37"/>
      <c r="F40"/>
      <c r="G40" s="58"/>
    </row>
    <row r="41" spans="1:9" ht="45.6" customHeight="1" x14ac:dyDescent="0.45">
      <c r="B41" s="491" t="s">
        <v>137</v>
      </c>
      <c r="C41" s="492"/>
      <c r="D41" s="492"/>
      <c r="E41" s="37"/>
      <c r="F41"/>
      <c r="G41" s="58"/>
    </row>
    <row r="42" spans="1:9" ht="45.6" customHeight="1" x14ac:dyDescent="0.45">
      <c r="B42" s="491" t="s">
        <v>143</v>
      </c>
      <c r="C42" s="492"/>
      <c r="D42" s="492"/>
      <c r="E42" s="37"/>
      <c r="F42"/>
      <c r="G42" s="58"/>
    </row>
    <row r="43" spans="1:9" ht="9.9" customHeight="1" x14ac:dyDescent="0.45">
      <c r="G43" s="58"/>
    </row>
    <row r="44" spans="1:9" ht="9.9" customHeight="1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  <row r="53" spans="7:7" x14ac:dyDescent="0.45">
      <c r="G53" s="58"/>
    </row>
  </sheetData>
  <sheetProtection algorithmName="SHA-512" hashValue="SH8Vs3kLtY5cDcdaRpicJNhYU0ZRdeV7+IAreOnWqSjC6OYepkcjPhtTtPILLeaerpUCmBUazZ0QSnaECCncrg==" saltValue="FpueCXUDsxIaswa9ZeD/pg==" spinCount="100000" sheet="1" objects="1" formatCells="0" formatRows="0" insertRows="0" deleteRows="0"/>
  <mergeCells count="28">
    <mergeCell ref="B42:D42"/>
    <mergeCell ref="B33:C33"/>
    <mergeCell ref="B34:C34"/>
    <mergeCell ref="B36:C36"/>
    <mergeCell ref="B38:C38"/>
    <mergeCell ref="B40:D40"/>
    <mergeCell ref="B41:D41"/>
    <mergeCell ref="B32:C32"/>
    <mergeCell ref="B18:D18"/>
    <mergeCell ref="B19:C19"/>
    <mergeCell ref="B20:C20"/>
    <mergeCell ref="B22:C22"/>
    <mergeCell ref="B26:C26"/>
    <mergeCell ref="B27:C27"/>
    <mergeCell ref="B28:C28"/>
    <mergeCell ref="B29:C29"/>
    <mergeCell ref="B30:C30"/>
    <mergeCell ref="B31:C31"/>
    <mergeCell ref="B23:C23"/>
    <mergeCell ref="B24:C24"/>
    <mergeCell ref="B21:C21"/>
    <mergeCell ref="B25:C25"/>
    <mergeCell ref="B15:D15"/>
    <mergeCell ref="B2:B3"/>
    <mergeCell ref="B5:B6"/>
    <mergeCell ref="B11:D11"/>
    <mergeCell ref="B12:D12"/>
    <mergeCell ref="B14:D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7173-E0A9-43DB-A015-9569A1DE806B}">
  <sheetPr>
    <tabColor rgb="FFFFFF00"/>
  </sheetPr>
  <dimension ref="A1:IT49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3.398437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137" t="s">
        <v>141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5" t="s">
        <v>67</v>
      </c>
      <c r="C2" s="37"/>
      <c r="D2" s="138" t="s">
        <v>95</v>
      </c>
    </row>
    <row r="3" spans="1:254" ht="27" customHeight="1" thickBot="1" x14ac:dyDescent="0.5">
      <c r="B3" s="476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7" t="s">
        <v>68</v>
      </c>
      <c r="C5" s="40"/>
      <c r="D5" s="142" t="s">
        <v>96</v>
      </c>
      <c r="E5" s="41"/>
      <c r="F5" s="41"/>
    </row>
    <row r="6" spans="1:254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【サポート費計画表】!E7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79" t="s">
        <v>75</v>
      </c>
      <c r="C11" s="501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2" t="s">
        <v>79</v>
      </c>
      <c r="C12" s="502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3" t="s">
        <v>76</v>
      </c>
      <c r="C14" s="504"/>
      <c r="D14" s="505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55.6" customHeight="1" x14ac:dyDescent="0.45">
      <c r="A15" s="24"/>
      <c r="B15" s="498"/>
      <c r="C15" s="499"/>
      <c r="D15" s="500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3" t="s">
        <v>77</v>
      </c>
      <c r="C17" s="504"/>
      <c r="D17" s="505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8" t="s">
        <v>129</v>
      </c>
      <c r="C18" s="509"/>
      <c r="D18" s="282" t="s">
        <v>73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89"/>
      <c r="C19" s="510"/>
      <c r="D19" s="146"/>
      <c r="E19" s="48"/>
      <c r="F19" s="51"/>
    </row>
    <row r="20" spans="1:25" ht="29.4" customHeight="1" x14ac:dyDescent="0.45">
      <c r="A20" s="51"/>
      <c r="B20" s="489"/>
      <c r="C20" s="511"/>
      <c r="D20" s="146"/>
      <c r="E20" s="48"/>
      <c r="F20" s="51"/>
    </row>
    <row r="21" spans="1:25" ht="29.4" customHeight="1" x14ac:dyDescent="0.45">
      <c r="A21" s="51"/>
      <c r="B21" s="489"/>
      <c r="C21" s="490"/>
      <c r="D21" s="146"/>
      <c r="E21" s="48"/>
      <c r="F21" s="51"/>
    </row>
    <row r="22" spans="1:25" ht="29.4" customHeight="1" x14ac:dyDescent="0.45">
      <c r="A22" s="51"/>
      <c r="B22" s="489"/>
      <c r="C22" s="490"/>
      <c r="D22" s="146"/>
      <c r="E22" s="48"/>
      <c r="F22" s="51"/>
    </row>
    <row r="23" spans="1:25" ht="27.6" customHeight="1" x14ac:dyDescent="0.45">
      <c r="A23" s="51"/>
      <c r="B23" s="489"/>
      <c r="C23" s="510"/>
      <c r="D23" s="146"/>
      <c r="E23" s="48"/>
      <c r="F23" s="51"/>
    </row>
    <row r="24" spans="1:25" ht="27.6" customHeight="1" x14ac:dyDescent="0.45">
      <c r="A24" s="51"/>
      <c r="B24" s="489"/>
      <c r="C24" s="510"/>
      <c r="D24" s="275"/>
      <c r="E24" s="48"/>
      <c r="F24" s="51"/>
    </row>
    <row r="25" spans="1:25" ht="27.6" customHeight="1" x14ac:dyDescent="0.45">
      <c r="A25" s="51"/>
      <c r="B25" s="489"/>
      <c r="C25" s="510"/>
      <c r="D25" s="146"/>
      <c r="E25" s="48"/>
      <c r="F25" s="51"/>
    </row>
    <row r="26" spans="1:25" ht="27.6" customHeight="1" x14ac:dyDescent="0.45">
      <c r="A26" s="51"/>
      <c r="B26" s="489"/>
      <c r="C26" s="510"/>
      <c r="D26" s="146"/>
      <c r="E26" s="48"/>
      <c r="F26" s="51"/>
    </row>
    <row r="27" spans="1:25" ht="27.6" customHeight="1" x14ac:dyDescent="0.45">
      <c r="A27" s="51"/>
      <c r="B27" s="489"/>
      <c r="C27" s="510"/>
      <c r="D27" s="146"/>
      <c r="E27" s="48"/>
      <c r="F27" s="51"/>
    </row>
    <row r="28" spans="1:25" ht="27.6" customHeight="1" x14ac:dyDescent="0.45">
      <c r="A28" s="51"/>
      <c r="B28" s="489"/>
      <c r="C28" s="510"/>
      <c r="D28" s="146"/>
      <c r="E28" s="48"/>
      <c r="F28" s="51"/>
    </row>
    <row r="29" spans="1:25" ht="27.6" customHeight="1" thickBot="1" x14ac:dyDescent="0.5">
      <c r="A29" s="51"/>
      <c r="B29" s="512"/>
      <c r="C29" s="513"/>
      <c r="D29" s="276"/>
      <c r="E29" s="51"/>
      <c r="F29" s="51"/>
    </row>
    <row r="30" spans="1:25" ht="36" customHeight="1" thickBot="1" x14ac:dyDescent="0.5">
      <c r="A30" s="51"/>
      <c r="B30" s="506" t="s">
        <v>78</v>
      </c>
      <c r="C30" s="507"/>
      <c r="D30" s="154">
        <f>SUM(D19:D29)</f>
        <v>0</v>
      </c>
      <c r="E30" s="51"/>
      <c r="F30" s="52"/>
    </row>
    <row r="31" spans="1:25" ht="9.9" customHeight="1" thickBot="1" x14ac:dyDescent="0.5">
      <c r="D31" s="155"/>
      <c r="E31" s="53"/>
      <c r="F31" s="54"/>
      <c r="G31" s="55"/>
      <c r="H31" s="21"/>
      <c r="I31" s="21"/>
    </row>
    <row r="32" spans="1:25" ht="58.8" customHeight="1" thickBot="1" x14ac:dyDescent="0.5">
      <c r="B32" s="514" t="s">
        <v>102</v>
      </c>
      <c r="C32" s="507"/>
      <c r="D32" s="154">
        <f>IF(D30&gt;=100000,100000,D30)</f>
        <v>0</v>
      </c>
      <c r="E32" s="56" t="s">
        <v>103</v>
      </c>
      <c r="G32" s="55"/>
      <c r="H32" s="21"/>
      <c r="I32" s="21"/>
    </row>
    <row r="33" spans="2:9" ht="16.8" thickBot="1" x14ac:dyDescent="0.5">
      <c r="D33" s="156"/>
      <c r="E33" s="57"/>
      <c r="G33" s="58"/>
    </row>
    <row r="34" spans="2:9" ht="58.8" customHeight="1" thickBot="1" x14ac:dyDescent="0.5">
      <c r="B34" s="514" t="s">
        <v>107</v>
      </c>
      <c r="C34" s="507"/>
      <c r="D34" s="154">
        <f>IF(D30&gt;=100000,D30-100000,0)</f>
        <v>0</v>
      </c>
      <c r="E34" s="56" t="s">
        <v>108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5" t="s">
        <v>109</v>
      </c>
      <c r="C36" s="515"/>
      <c r="D36" s="363"/>
      <c r="E36" s="516"/>
      <c r="F36"/>
      <c r="G36" s="58"/>
    </row>
    <row r="37" spans="2:9" ht="45.6" customHeight="1" x14ac:dyDescent="0.45">
      <c r="B37" s="515" t="s">
        <v>140</v>
      </c>
      <c r="C37" s="515"/>
      <c r="D37" s="363"/>
      <c r="E37" s="516"/>
      <c r="F37"/>
      <c r="G37" s="58"/>
    </row>
    <row r="38" spans="2:9" ht="45.6" customHeight="1" x14ac:dyDescent="0.45">
      <c r="B38" s="515" t="s">
        <v>144</v>
      </c>
      <c r="C38" s="515"/>
      <c r="D38" s="363"/>
      <c r="E38" s="516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ACW0ju7Y1NJfZG70tdSpmSdMF/7usz3qNsH22df08lyVkCDHz1DFc2f3cET29FJPGh9QWQ9yxC+un33ydj6g/w==" saltValue="L8h8xUI5PQ168Qsk2Nm1/Q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6" orientation="portrait" r:id="rId1"/>
  <rowBreaks count="1" manualBreakCount="1">
    <brk id="3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B47A-4710-4691-B263-7557DC708BCF}">
  <sheetPr>
    <tabColor theme="4" tint="0.59999389629810485"/>
    <pageSetUpPr fitToPage="1"/>
  </sheetPr>
  <dimension ref="A1:AD157"/>
  <sheetViews>
    <sheetView zoomScale="85" zoomScaleNormal="85" zoomScaleSheetLayoutView="82" workbookViewId="0">
      <selection activeCell="A2" sqref="A2:C2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4"/>
      <c r="I1" s="384"/>
      <c r="J1" s="38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5" t="s">
        <v>25</v>
      </c>
      <c r="B2" s="385"/>
      <c r="C2" s="385"/>
      <c r="D2" s="22"/>
      <c r="E2" s="23"/>
      <c r="F2" s="386" t="s">
        <v>123</v>
      </c>
      <c r="G2" s="387"/>
      <c r="H2" s="390">
        <f>【サポート費計画表】!I2</f>
        <v>0</v>
      </c>
      <c r="I2" s="390"/>
      <c r="J2" s="391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8"/>
      <c r="G3" s="389"/>
      <c r="H3" s="392"/>
      <c r="I3" s="392"/>
      <c r="J3" s="39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4" t="s">
        <v>80</v>
      </c>
      <c r="B4" s="395"/>
      <c r="C4" s="398" t="s">
        <v>27</v>
      </c>
      <c r="D4" s="399"/>
      <c r="E4" s="23"/>
      <c r="F4" s="388" t="s">
        <v>124</v>
      </c>
      <c r="G4" s="389"/>
      <c r="H4" s="402">
        <f>【サポート費計画表】!I3</f>
        <v>0</v>
      </c>
      <c r="I4" s="402"/>
      <c r="J4" s="40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6"/>
      <c r="B5" s="397"/>
      <c r="C5" s="398"/>
      <c r="D5" s="399"/>
      <c r="E5" s="23"/>
      <c r="F5" s="400"/>
      <c r="G5" s="401"/>
      <c r="H5" s="404"/>
      <c r="I5" s="404"/>
      <c r="J5" s="405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6" t="s">
        <v>28</v>
      </c>
      <c r="B6" s="406"/>
      <c r="C6" s="406"/>
      <c r="D6" s="406"/>
      <c r="E6" s="23"/>
      <c r="F6" s="407" t="s">
        <v>125</v>
      </c>
      <c r="G6" s="408"/>
      <c r="H6" s="409">
        <f>【サポート費計画表】!E8</f>
        <v>0</v>
      </c>
      <c r="I6" s="410"/>
      <c r="J6" s="411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4" t="s">
        <v>126</v>
      </c>
      <c r="G7" s="415"/>
      <c r="H7" s="415"/>
      <c r="I7" s="415"/>
      <c r="J7" s="41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29</v>
      </c>
      <c r="B8" s="29"/>
      <c r="C8" s="29"/>
      <c r="D8" s="30" t="s">
        <v>30</v>
      </c>
      <c r="E8" s="29"/>
      <c r="F8" s="28" t="s">
        <v>31</v>
      </c>
      <c r="H8" s="29"/>
      <c r="I8" s="29"/>
      <c r="J8" s="30" t="s">
        <v>30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32</v>
      </c>
      <c r="B9" s="81" t="s">
        <v>33</v>
      </c>
      <c r="C9" s="82" t="s">
        <v>34</v>
      </c>
      <c r="D9" s="83" t="s">
        <v>35</v>
      </c>
      <c r="E9" s="84"/>
      <c r="F9" s="551" t="s">
        <v>32</v>
      </c>
      <c r="G9" s="552"/>
      <c r="H9" s="81" t="s">
        <v>36</v>
      </c>
      <c r="I9" s="82" t="s">
        <v>34</v>
      </c>
      <c r="J9" s="85" t="s">
        <v>35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111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37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38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39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40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41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42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44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43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45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89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46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47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90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48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50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49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51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52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53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9.8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9.8" hidden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9.8" hidden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4.4" x14ac:dyDescent="0.45">
      <c r="A98" s="95"/>
      <c r="B98" s="241" t="s">
        <v>55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54</v>
      </c>
      <c r="H99" s="183"/>
      <c r="I99" s="178"/>
      <c r="J99" s="192"/>
    </row>
    <row r="100" spans="1:10" s="86" customFormat="1" ht="16.8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110"/>
      <c r="C101" s="242"/>
      <c r="D101" s="98"/>
      <c r="E101" s="96"/>
      <c r="F101" s="99"/>
      <c r="G101" s="187"/>
      <c r="H101" s="188"/>
      <c r="I101" s="189"/>
      <c r="J101" s="101"/>
    </row>
    <row r="102" spans="1:10" s="86" customFormat="1" ht="17.399999999999999" hidden="1" customHeight="1" x14ac:dyDescent="0.45">
      <c r="A102" s="95"/>
      <c r="B102" s="110"/>
      <c r="C102" s="242"/>
      <c r="D102" s="185"/>
      <c r="E102" s="96"/>
      <c r="F102" s="99"/>
      <c r="G102" s="196"/>
      <c r="H102" s="197"/>
      <c r="I102" s="198"/>
      <c r="J102" s="199"/>
    </row>
    <row r="103" spans="1:10" s="86" customFormat="1" ht="17.399999999999999" hidden="1" customHeight="1" x14ac:dyDescent="0.45">
      <c r="A103" s="95"/>
      <c r="B103" s="110"/>
      <c r="C103" s="242"/>
      <c r="D103" s="185"/>
      <c r="E103" s="96"/>
      <c r="F103" s="99"/>
      <c r="G103" s="201"/>
      <c r="H103" s="202"/>
      <c r="I103" s="203"/>
      <c r="J103" s="204"/>
    </row>
    <row r="104" spans="1:10" s="86" customFormat="1" ht="16.8" customHeight="1" x14ac:dyDescent="0.45">
      <c r="A104" s="95"/>
      <c r="B104" s="110"/>
      <c r="C104" s="242"/>
      <c r="D104" s="185"/>
      <c r="E104" s="96"/>
      <c r="F104" s="270" t="s">
        <v>122</v>
      </c>
      <c r="G104" s="182">
        <v>15</v>
      </c>
      <c r="H104" s="183"/>
      <c r="I104" s="178"/>
      <c r="J104" s="184">
        <f>SUM(I103:I108)</f>
        <v>0</v>
      </c>
    </row>
    <row r="105" spans="1:10" s="86" customFormat="1" ht="16.8" customHeight="1" x14ac:dyDescent="0.45">
      <c r="A105" s="95"/>
      <c r="B105" s="110"/>
      <c r="C105" s="242"/>
      <c r="D105" s="185"/>
      <c r="E105" s="96"/>
      <c r="F105" s="99"/>
      <c r="G105" s="182" t="s">
        <v>56</v>
      </c>
      <c r="H105" s="183"/>
      <c r="I105" s="178"/>
      <c r="J105" s="192"/>
    </row>
    <row r="106" spans="1:10" s="86" customFormat="1" ht="16.8" customHeight="1" x14ac:dyDescent="0.45">
      <c r="A106" s="95"/>
      <c r="B106" s="110"/>
      <c r="C106" s="242"/>
      <c r="D106" s="185"/>
      <c r="E106" s="96"/>
      <c r="F106" s="99"/>
      <c r="G106" s="191"/>
      <c r="H106" s="183"/>
      <c r="I106" s="178"/>
      <c r="J106" s="192"/>
    </row>
    <row r="107" spans="1:10" s="86" customFormat="1" ht="16.8" customHeight="1" x14ac:dyDescent="0.45">
      <c r="A107" s="95"/>
      <c r="B107" s="110"/>
      <c r="C107" s="242"/>
      <c r="D107" s="185"/>
      <c r="E107" s="111" t="s">
        <v>57</v>
      </c>
      <c r="F107" s="99"/>
      <c r="G107" s="191"/>
      <c r="H107" s="183"/>
      <c r="I107" s="178"/>
      <c r="J107" s="192"/>
    </row>
    <row r="108" spans="1:10" s="86" customFormat="1" ht="16.8" customHeight="1" thickBot="1" x14ac:dyDescent="0.5">
      <c r="A108" s="95"/>
      <c r="B108" s="112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0" t="s">
        <v>112</v>
      </c>
      <c r="C109" s="441"/>
      <c r="D109" s="444">
        <f>SUM(D11,D51,D66,D78,D90,D98)</f>
        <v>0</v>
      </c>
      <c r="E109" s="180"/>
      <c r="F109" s="249"/>
      <c r="G109" s="446" t="s">
        <v>113</v>
      </c>
      <c r="H109" s="447"/>
      <c r="I109" s="448"/>
      <c r="J109" s="444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2"/>
      <c r="C110" s="443"/>
      <c r="D110" s="445"/>
      <c r="E110" s="180"/>
      <c r="F110" s="250"/>
      <c r="G110" s="449"/>
      <c r="H110" s="449"/>
      <c r="I110" s="450"/>
      <c r="J110" s="445"/>
    </row>
    <row r="111" spans="1:10" s="86" customFormat="1" ht="13.2" customHeight="1" thickBot="1" x14ac:dyDescent="0.5">
      <c r="A111" s="521" t="s">
        <v>91</v>
      </c>
      <c r="B111" s="524" t="s">
        <v>127</v>
      </c>
      <c r="C111" s="525"/>
      <c r="D111" s="425"/>
      <c r="E111" s="96"/>
      <c r="F111" s="531" t="s">
        <v>58</v>
      </c>
      <c r="G111" s="432" t="s">
        <v>131</v>
      </c>
      <c r="H111" s="451" t="s">
        <v>92</v>
      </c>
      <c r="I111" s="452"/>
      <c r="J111" s="456">
        <f>'鑑賞サポート費申請書（１年目・個別活動２）'!D37</f>
        <v>0</v>
      </c>
    </row>
    <row r="112" spans="1:10" s="86" customFormat="1" ht="13.2" customHeight="1" thickBot="1" x14ac:dyDescent="0.5">
      <c r="A112" s="522"/>
      <c r="B112" s="526"/>
      <c r="C112" s="527"/>
      <c r="D112" s="426"/>
      <c r="E112" s="96"/>
      <c r="F112" s="532"/>
      <c r="G112" s="536"/>
      <c r="H112" s="537"/>
      <c r="I112" s="538"/>
      <c r="J112" s="457"/>
    </row>
    <row r="113" spans="1:10" s="86" customFormat="1" ht="13.2" customHeight="1" thickBot="1" x14ac:dyDescent="0.5">
      <c r="A113" s="522"/>
      <c r="B113" s="526"/>
      <c r="C113" s="527"/>
      <c r="D113" s="426"/>
      <c r="E113" s="96"/>
      <c r="F113" s="532"/>
      <c r="G113" s="536"/>
      <c r="H113" s="537"/>
      <c r="I113" s="538"/>
      <c r="J113" s="457"/>
    </row>
    <row r="114" spans="1:10" s="86" customFormat="1" ht="13.2" customHeight="1" thickBot="1" x14ac:dyDescent="0.5">
      <c r="A114" s="522"/>
      <c r="B114" s="526"/>
      <c r="C114" s="527"/>
      <c r="D114" s="530"/>
      <c r="E114" s="96"/>
      <c r="F114" s="532"/>
      <c r="G114" s="536"/>
      <c r="H114" s="537"/>
      <c r="I114" s="538"/>
      <c r="J114" s="457"/>
    </row>
    <row r="115" spans="1:10" s="86" customFormat="1" ht="13.2" customHeight="1" thickBot="1" x14ac:dyDescent="0.5">
      <c r="A115" s="522"/>
      <c r="B115" s="526"/>
      <c r="C115" s="527"/>
      <c r="D115" s="426"/>
      <c r="E115" s="96"/>
      <c r="F115" s="533"/>
      <c r="G115" s="432" t="s">
        <v>132</v>
      </c>
      <c r="H115" s="451" t="s">
        <v>93</v>
      </c>
      <c r="I115" s="452"/>
      <c r="J115" s="456">
        <f>'創作環境サポート費申請書（１年目・個別活動２）'!D34</f>
        <v>0</v>
      </c>
    </row>
    <row r="116" spans="1:10" s="86" customFormat="1" ht="13.2" customHeight="1" thickBot="1" x14ac:dyDescent="0.5">
      <c r="A116" s="522"/>
      <c r="B116" s="526"/>
      <c r="C116" s="527"/>
      <c r="D116" s="426"/>
      <c r="E116" s="96"/>
      <c r="F116" s="533"/>
      <c r="G116" s="433"/>
      <c r="H116" s="453"/>
      <c r="I116" s="452"/>
      <c r="J116" s="457"/>
    </row>
    <row r="117" spans="1:10" s="86" customFormat="1" ht="12" customHeight="1" thickBot="1" x14ac:dyDescent="0.5">
      <c r="A117" s="522"/>
      <c r="B117" s="526"/>
      <c r="C117" s="527"/>
      <c r="D117" s="426"/>
      <c r="E117" s="96" t="s">
        <v>57</v>
      </c>
      <c r="F117" s="534"/>
      <c r="G117" s="433"/>
      <c r="H117" s="453"/>
      <c r="I117" s="452"/>
      <c r="J117" s="457"/>
    </row>
    <row r="118" spans="1:10" s="86" customFormat="1" ht="12" customHeight="1" thickBot="1" x14ac:dyDescent="0.5">
      <c r="A118" s="522"/>
      <c r="B118" s="526"/>
      <c r="C118" s="527"/>
      <c r="D118" s="426"/>
      <c r="E118" s="96"/>
      <c r="F118" s="535"/>
      <c r="G118" s="433"/>
      <c r="H118" s="453"/>
      <c r="I118" s="452"/>
      <c r="J118" s="457"/>
    </row>
    <row r="119" spans="1:10" s="86" customFormat="1" ht="11.1" customHeight="1" x14ac:dyDescent="0.45">
      <c r="A119" s="522"/>
      <c r="B119" s="526"/>
      <c r="C119" s="527"/>
      <c r="D119" s="426"/>
      <c r="E119" s="96" t="s">
        <v>57</v>
      </c>
      <c r="F119" s="436" t="s">
        <v>117</v>
      </c>
      <c r="G119" s="437"/>
      <c r="H119" s="517"/>
      <c r="I119" s="518"/>
      <c r="J119" s="462">
        <f>SUM(J111,J115)</f>
        <v>0</v>
      </c>
    </row>
    <row r="120" spans="1:10" s="86" customFormat="1" ht="11.4" thickBot="1" x14ac:dyDescent="0.5">
      <c r="A120" s="523"/>
      <c r="B120" s="528"/>
      <c r="C120" s="529"/>
      <c r="D120" s="427"/>
      <c r="E120" s="96"/>
      <c r="F120" s="373"/>
      <c r="G120" s="374"/>
      <c r="H120" s="519"/>
      <c r="I120" s="520"/>
      <c r="J120" s="463"/>
    </row>
    <row r="121" spans="1:10" s="86" customFormat="1" ht="14.4" x14ac:dyDescent="0.45">
      <c r="A121" s="539" t="s">
        <v>59</v>
      </c>
      <c r="B121" s="267" t="s">
        <v>60</v>
      </c>
      <c r="C121" s="268"/>
      <c r="D121" s="274">
        <f>J129-(D109+D111)</f>
        <v>0</v>
      </c>
      <c r="E121" s="96"/>
      <c r="F121" s="370" t="s">
        <v>118</v>
      </c>
      <c r="G121" s="371"/>
      <c r="H121" s="546"/>
      <c r="I121" s="547"/>
      <c r="J121" s="376">
        <f>SUM(J109,J119)</f>
        <v>0</v>
      </c>
    </row>
    <row r="122" spans="1:10" s="86" customFormat="1" ht="15" thickBot="1" x14ac:dyDescent="0.5">
      <c r="A122" s="368"/>
      <c r="B122" s="265"/>
      <c r="C122" s="266"/>
      <c r="D122" s="192"/>
      <c r="E122" s="96"/>
      <c r="F122" s="548"/>
      <c r="G122" s="549"/>
      <c r="H122" s="549"/>
      <c r="I122" s="550"/>
      <c r="J122" s="377"/>
    </row>
    <row r="123" spans="1:10" s="86" customFormat="1" ht="14.4" hidden="1" x14ac:dyDescent="0.45">
      <c r="A123" s="540"/>
      <c r="B123" s="265"/>
      <c r="C123" s="266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0"/>
      <c r="B124" s="265"/>
      <c r="C124" s="266"/>
      <c r="D124" s="100"/>
      <c r="E124" s="96"/>
      <c r="F124" s="378" t="s">
        <v>119</v>
      </c>
      <c r="G124" s="379"/>
      <c r="H124" s="183"/>
      <c r="I124" s="272"/>
      <c r="J124" s="184"/>
    </row>
    <row r="125" spans="1:10" s="86" customFormat="1" ht="14.4" x14ac:dyDescent="0.45">
      <c r="A125" s="540"/>
      <c r="B125" s="265"/>
      <c r="C125" s="266"/>
      <c r="D125" s="118"/>
      <c r="E125" s="96"/>
      <c r="F125" s="378"/>
      <c r="G125" s="379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0"/>
      <c r="B126" s="265"/>
      <c r="C126" s="266"/>
      <c r="D126" s="118"/>
      <c r="E126" s="96"/>
      <c r="F126" s="378"/>
      <c r="G126" s="379"/>
      <c r="H126" s="183"/>
      <c r="I126" s="272"/>
      <c r="J126" s="123"/>
    </row>
    <row r="127" spans="1:10" s="86" customFormat="1" ht="14.4" x14ac:dyDescent="0.45">
      <c r="A127" s="540"/>
      <c r="B127" s="265"/>
      <c r="C127" s="266"/>
      <c r="D127" s="118"/>
      <c r="E127" s="96"/>
      <c r="F127" s="378"/>
      <c r="G127" s="379"/>
      <c r="H127" s="233"/>
      <c r="I127" s="290"/>
      <c r="J127" s="123"/>
    </row>
    <row r="128" spans="1:10" s="86" customFormat="1" ht="15" thickBot="1" x14ac:dyDescent="0.5">
      <c r="A128" s="541"/>
      <c r="B128" s="382" t="s">
        <v>61</v>
      </c>
      <c r="C128" s="383"/>
      <c r="D128" s="124"/>
      <c r="E128" s="125"/>
      <c r="F128" s="380"/>
      <c r="G128" s="381"/>
      <c r="H128" s="271" t="s">
        <v>62</v>
      </c>
      <c r="I128" s="273"/>
      <c r="J128" s="126"/>
    </row>
    <row r="129" spans="1:10" s="86" customFormat="1" ht="49.2" customHeight="1" thickBot="1" x14ac:dyDescent="0.5">
      <c r="A129" s="464" t="s">
        <v>121</v>
      </c>
      <c r="B129" s="465"/>
      <c r="C129" s="465"/>
      <c r="D129" s="256">
        <f>J129</f>
        <v>0</v>
      </c>
      <c r="E129" s="233"/>
      <c r="F129" s="464" t="s">
        <v>120</v>
      </c>
      <c r="G129" s="465"/>
      <c r="H129" s="465"/>
      <c r="I129" s="466"/>
      <c r="J129" s="260">
        <f>SUM(J121,J125)</f>
        <v>0</v>
      </c>
    </row>
    <row r="130" spans="1:10" s="128" customFormat="1" ht="13.8" thickBot="1" x14ac:dyDescent="0.5">
      <c r="A130" s="127" t="s">
        <v>63</v>
      </c>
      <c r="B130" s="467" t="s">
        <v>94</v>
      </c>
      <c r="C130" s="467"/>
      <c r="D130" s="467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64</v>
      </c>
      <c r="B131" s="468" t="s">
        <v>65</v>
      </c>
      <c r="C131" s="469"/>
      <c r="D131" s="469"/>
      <c r="F131" s="470" t="s">
        <v>66</v>
      </c>
      <c r="G131" s="543" t="s">
        <v>133</v>
      </c>
      <c r="H131" s="544"/>
      <c r="I131" s="545"/>
      <c r="J131" s="134">
        <f>'鑑賞サポート費申請書（１年目・個別活動２）'!D35</f>
        <v>0</v>
      </c>
    </row>
    <row r="132" spans="1:10" s="136" customFormat="1" ht="51" customHeight="1" thickBot="1" x14ac:dyDescent="0.5">
      <c r="A132" s="135"/>
      <c r="B132" s="362"/>
      <c r="C132" s="363"/>
      <c r="D132" s="363"/>
      <c r="F132" s="542"/>
      <c r="G132" s="543" t="s">
        <v>134</v>
      </c>
      <c r="H132" s="544"/>
      <c r="I132" s="545"/>
      <c r="J132" s="134">
        <f>'創作環境サポート費申請書（１年目・個別活動２）'!D32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39"/>
      <c r="H135" s="439"/>
      <c r="I135" s="439"/>
      <c r="J135" s="439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g2P9MzBBfAy9kDFns9GZB7h63X0CFf/rmiS1lvfxPCmnh27yN+J+sYqWcKnDfvhF3zmIBDCfaql2ElkIyLuFsA==" saltValue="YdNMoOsa9v2UA5uvfKSXWg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50B933A3-9874-4221-AE92-2A6EF988676E}"/>
    <dataValidation allowBlank="1" showInputMessage="1" showErrorMessage="1" promptTitle="【重要】" prompt="支出の合計額と一致していますか？" sqref="D129" xr:uid="{ADD32D42-3876-4ED1-84FE-883C48943035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FE56-5CB6-4293-A54D-4D389244622F}">
  <sheetPr>
    <tabColor theme="4" tint="0.59999389629810485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138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5" t="s">
        <v>67</v>
      </c>
      <c r="C2" s="37"/>
      <c r="D2" s="138" t="s">
        <v>95</v>
      </c>
    </row>
    <row r="3" spans="1:29" ht="27" customHeight="1" thickBot="1" x14ac:dyDescent="0.5">
      <c r="B3" s="476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7" t="s">
        <v>81</v>
      </c>
      <c r="C5" s="40"/>
      <c r="D5" s="142" t="s">
        <v>96</v>
      </c>
      <c r="E5" s="41"/>
      <c r="F5" s="41"/>
    </row>
    <row r="6" spans="1:29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【サポート費計画表】!E8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79" t="s">
        <v>69</v>
      </c>
      <c r="C11" s="480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4.8" customHeight="1" x14ac:dyDescent="0.45">
      <c r="A12" s="24"/>
      <c r="B12" s="482" t="s">
        <v>70</v>
      </c>
      <c r="C12" s="483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79" t="s">
        <v>71</v>
      </c>
      <c r="C14" s="480"/>
      <c r="D14" s="481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472"/>
      <c r="C15" s="473"/>
      <c r="D15" s="474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49"/>
      <c r="C17" s="49"/>
      <c r="D17" s="50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79" t="s">
        <v>72</v>
      </c>
      <c r="C18" s="480"/>
      <c r="D18" s="481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4" t="s">
        <v>130</v>
      </c>
      <c r="C19" s="509"/>
      <c r="D19" s="278" t="s">
        <v>73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89"/>
      <c r="C20" s="555"/>
      <c r="D20" s="146"/>
      <c r="E20" s="48"/>
      <c r="F20" s="51"/>
    </row>
    <row r="21" spans="1:25" ht="27.6" customHeight="1" x14ac:dyDescent="0.45">
      <c r="A21" s="51"/>
      <c r="B21" s="489"/>
      <c r="C21" s="555"/>
      <c r="D21" s="146"/>
      <c r="E21" s="48"/>
      <c r="F21" s="51"/>
    </row>
    <row r="22" spans="1:25" ht="27.6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55"/>
      <c r="D23" s="147"/>
      <c r="E23" s="48"/>
      <c r="F23" s="51"/>
    </row>
    <row r="24" spans="1:25" ht="27.6" customHeight="1" x14ac:dyDescent="0.45">
      <c r="A24" s="51"/>
      <c r="B24" s="489"/>
      <c r="C24" s="555"/>
      <c r="D24" s="147"/>
      <c r="E24" s="48"/>
      <c r="F24" s="51"/>
    </row>
    <row r="25" spans="1:25" ht="27.6" customHeight="1" x14ac:dyDescent="0.45">
      <c r="A25" s="51"/>
      <c r="B25" s="489"/>
      <c r="C25" s="555"/>
      <c r="D25" s="148"/>
      <c r="E25" s="48"/>
      <c r="F25" s="51"/>
    </row>
    <row r="26" spans="1:25" ht="27.6" customHeight="1" x14ac:dyDescent="0.45">
      <c r="A26" s="51"/>
      <c r="B26" s="489"/>
      <c r="C26" s="555"/>
      <c r="D26" s="146"/>
      <c r="E26" s="48"/>
      <c r="F26" s="51"/>
    </row>
    <row r="27" spans="1:25" ht="27.6" customHeight="1" x14ac:dyDescent="0.45">
      <c r="A27" s="51"/>
      <c r="B27" s="489"/>
      <c r="C27" s="555"/>
      <c r="D27" s="146"/>
      <c r="E27" s="48"/>
      <c r="F27" s="51"/>
    </row>
    <row r="28" spans="1:25" ht="27.6" customHeight="1" x14ac:dyDescent="0.45">
      <c r="A28" s="51"/>
      <c r="B28" s="489"/>
      <c r="C28" s="555"/>
      <c r="D28" s="146"/>
      <c r="E28" s="48"/>
      <c r="F28" s="51"/>
    </row>
    <row r="29" spans="1:25" ht="27.6" customHeight="1" x14ac:dyDescent="0.45">
      <c r="A29" s="51"/>
      <c r="B29" s="489"/>
      <c r="C29" s="555"/>
      <c r="D29" s="146"/>
      <c r="E29" s="48"/>
      <c r="F29" s="51"/>
    </row>
    <row r="30" spans="1:25" ht="27.6" customHeight="1" thickBot="1" x14ac:dyDescent="0.5">
      <c r="A30" s="51"/>
      <c r="B30" s="489"/>
      <c r="C30" s="555"/>
      <c r="D30" s="146"/>
      <c r="E30" s="48"/>
      <c r="F30" s="51"/>
    </row>
    <row r="31" spans="1:25" ht="22.8" hidden="1" thickBot="1" x14ac:dyDescent="0.5">
      <c r="A31" s="51"/>
      <c r="B31" s="485"/>
      <c r="C31" s="553"/>
      <c r="D31" s="149"/>
      <c r="E31" s="51"/>
      <c r="F31" s="51"/>
    </row>
    <row r="32" spans="1:25" ht="22.8" hidden="1" thickBot="1" x14ac:dyDescent="0.5">
      <c r="A32" s="51"/>
      <c r="B32" s="493"/>
      <c r="C32" s="556"/>
      <c r="D32" s="150"/>
      <c r="E32" s="51"/>
      <c r="F32" s="51"/>
    </row>
    <row r="33" spans="1:9" ht="36" customHeight="1" thickBot="1" x14ac:dyDescent="0.5">
      <c r="A33" s="51"/>
      <c r="B33" s="506" t="s">
        <v>74</v>
      </c>
      <c r="C33" s="507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7" t="s">
        <v>99</v>
      </c>
      <c r="C35" s="496"/>
      <c r="D35" s="151">
        <f>IF(D33&gt;=200000,200000,D33)</f>
        <v>0</v>
      </c>
      <c r="E35" s="56" t="s">
        <v>100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7" t="s">
        <v>104</v>
      </c>
      <c r="C37" s="496"/>
      <c r="D37" s="151">
        <f>IF(D33&gt;=200000,D33-200000,0)</f>
        <v>0</v>
      </c>
      <c r="E37" s="56" t="s">
        <v>105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1" t="s">
        <v>106</v>
      </c>
      <c r="C39" s="492"/>
      <c r="D39" s="492"/>
      <c r="E39" s="37"/>
      <c r="F39"/>
      <c r="G39" s="58"/>
    </row>
    <row r="40" spans="1:9" ht="45.6" customHeight="1" x14ac:dyDescent="0.45">
      <c r="B40" s="491" t="s">
        <v>101</v>
      </c>
      <c r="C40" s="492"/>
      <c r="D40" s="492"/>
      <c r="E40" s="37"/>
      <c r="F40"/>
      <c r="G40" s="58"/>
    </row>
    <row r="41" spans="1:9" ht="45.6" customHeight="1" x14ac:dyDescent="0.45">
      <c r="B41" s="491" t="s">
        <v>143</v>
      </c>
      <c r="C41" s="491"/>
      <c r="D41" s="491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e37xbmPhllydFvcggGR/XD3Pr3e4W4wUwi4nvs6jJGXu4iNNd69cdx4mUFwlCG3CfIpV08ol9KdqNoFSysIE4Q==" saltValue="C4KMNUgxFb8Mht+zSQ2UCg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A8C0E-0730-48BB-8400-50BC2A4C7FFC}">
  <sheetPr>
    <tabColor theme="4" tint="0.59999389629810485"/>
  </sheetPr>
  <dimension ref="A1:IT49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35.5" style="23" customWidth="1"/>
    <col min="5" max="5" width="14.3984375" style="23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54" s="24" customFormat="1" ht="48.75" customHeight="1" thickBot="1" x14ac:dyDescent="0.5">
      <c r="A1" s="35"/>
      <c r="B1" s="295" t="s">
        <v>142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ht="18" x14ac:dyDescent="0.45">
      <c r="B2" s="475" t="s">
        <v>67</v>
      </c>
      <c r="C2" s="37"/>
      <c r="D2" s="138" t="s">
        <v>95</v>
      </c>
    </row>
    <row r="3" spans="1:254" ht="27" customHeight="1" thickBot="1" x14ac:dyDescent="0.5">
      <c r="B3" s="476"/>
      <c r="C3" s="38"/>
      <c r="D3" s="139">
        <f>【サポート費計画表】!I2</f>
        <v>0</v>
      </c>
    </row>
    <row r="4" spans="1:254" ht="8.4" customHeight="1" thickBot="1" x14ac:dyDescent="0.5">
      <c r="B4" s="140"/>
      <c r="C4" s="38"/>
      <c r="D4" s="141"/>
    </row>
    <row r="5" spans="1:254" ht="18.600000000000001" thickTop="1" x14ac:dyDescent="0.45">
      <c r="A5" s="39"/>
      <c r="B5" s="477" t="s">
        <v>81</v>
      </c>
      <c r="C5" s="40"/>
      <c r="D5" s="142" t="s">
        <v>96</v>
      </c>
      <c r="E5" s="41"/>
      <c r="F5" s="41"/>
    </row>
    <row r="6" spans="1:254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54" ht="7.2" customHeight="1" thickTop="1" x14ac:dyDescent="0.45">
      <c r="A7" s="39"/>
      <c r="B7" s="38"/>
      <c r="C7" s="40"/>
      <c r="D7" s="144"/>
      <c r="E7" s="41"/>
      <c r="F7" s="41"/>
    </row>
    <row r="8" spans="1:254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54" ht="29.4" customHeight="1" x14ac:dyDescent="0.45">
      <c r="A9" s="39"/>
      <c r="B9" s="38"/>
      <c r="C9" s="40"/>
      <c r="D9" s="143">
        <f>【サポート費計画表】!E8</f>
        <v>0</v>
      </c>
      <c r="E9" s="41"/>
      <c r="F9" s="41"/>
    </row>
    <row r="10" spans="1:254" ht="9.6" customHeight="1" x14ac:dyDescent="0.45">
      <c r="A10" s="39"/>
      <c r="C10" s="40"/>
      <c r="D10" s="40"/>
      <c r="E10" s="41"/>
      <c r="F10" s="41"/>
    </row>
    <row r="11" spans="1:254" ht="36" customHeight="1" x14ac:dyDescent="0.45">
      <c r="A11" s="24"/>
      <c r="B11" s="479" t="s">
        <v>75</v>
      </c>
      <c r="C11" s="501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4" ht="120.6" customHeight="1" x14ac:dyDescent="0.45">
      <c r="A12" s="24"/>
      <c r="B12" s="482" t="s">
        <v>79</v>
      </c>
      <c r="C12" s="502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4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4" ht="36.6" customHeight="1" x14ac:dyDescent="0.45">
      <c r="A14" s="24"/>
      <c r="B14" s="503" t="s">
        <v>76</v>
      </c>
      <c r="C14" s="504"/>
      <c r="D14" s="505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4" ht="212.4" customHeight="1" x14ac:dyDescent="0.45">
      <c r="A15" s="24"/>
      <c r="B15" s="557"/>
      <c r="C15" s="558"/>
      <c r="D15" s="559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4" s="47" customFormat="1" ht="7.2" customHeight="1" x14ac:dyDescent="0.45">
      <c r="A16" s="2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47" customFormat="1" ht="33.6" customHeight="1" x14ac:dyDescent="0.45">
      <c r="A17" s="23"/>
      <c r="B17" s="503" t="s">
        <v>77</v>
      </c>
      <c r="C17" s="504"/>
      <c r="D17" s="505"/>
      <c r="E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8.2" customHeight="1" x14ac:dyDescent="0.45">
      <c r="A18" s="47"/>
      <c r="B18" s="508" t="s">
        <v>129</v>
      </c>
      <c r="C18" s="509"/>
      <c r="D18" s="282" t="s">
        <v>73</v>
      </c>
      <c r="E18" s="4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8.2" hidden="1" customHeight="1" x14ac:dyDescent="0.45">
      <c r="A19" s="51"/>
      <c r="B19" s="489"/>
      <c r="C19" s="510"/>
      <c r="D19" s="146"/>
      <c r="E19" s="48"/>
      <c r="F19" s="51"/>
    </row>
    <row r="20" spans="1:25" ht="29.4" customHeight="1" x14ac:dyDescent="0.45">
      <c r="A20" s="51"/>
      <c r="B20" s="489"/>
      <c r="C20" s="555"/>
      <c r="D20" s="146"/>
      <c r="E20" s="48"/>
      <c r="F20" s="51"/>
    </row>
    <row r="21" spans="1:25" ht="29.4" customHeight="1" x14ac:dyDescent="0.45">
      <c r="A21" s="51"/>
      <c r="B21" s="489"/>
      <c r="C21" s="555"/>
      <c r="D21" s="146"/>
      <c r="E21" s="48"/>
      <c r="F21" s="51"/>
    </row>
    <row r="22" spans="1:25" ht="29.4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10"/>
      <c r="D23" s="146"/>
      <c r="E23" s="48"/>
      <c r="F23" s="51"/>
    </row>
    <row r="24" spans="1:25" ht="27.6" customHeight="1" x14ac:dyDescent="0.45">
      <c r="A24" s="51"/>
      <c r="B24" s="489"/>
      <c r="C24" s="510"/>
      <c r="D24" s="275"/>
      <c r="E24" s="48"/>
      <c r="F24" s="51"/>
    </row>
    <row r="25" spans="1:25" ht="27.6" customHeight="1" x14ac:dyDescent="0.45">
      <c r="A25" s="51"/>
      <c r="B25" s="489"/>
      <c r="C25" s="510"/>
      <c r="D25" s="146"/>
      <c r="E25" s="48"/>
      <c r="F25" s="51"/>
    </row>
    <row r="26" spans="1:25" ht="27.6" customHeight="1" x14ac:dyDescent="0.45">
      <c r="A26" s="51"/>
      <c r="B26" s="489"/>
      <c r="C26" s="510"/>
      <c r="D26" s="146"/>
      <c r="E26" s="48"/>
      <c r="F26" s="51"/>
    </row>
    <row r="27" spans="1:25" ht="27.6" customHeight="1" x14ac:dyDescent="0.45">
      <c r="A27" s="51"/>
      <c r="B27" s="489"/>
      <c r="C27" s="510"/>
      <c r="D27" s="146"/>
      <c r="E27" s="48"/>
      <c r="F27" s="51"/>
    </row>
    <row r="28" spans="1:25" ht="25.8" customHeight="1" x14ac:dyDescent="0.45">
      <c r="A28" s="51"/>
      <c r="B28" s="489"/>
      <c r="C28" s="510"/>
      <c r="D28" s="146"/>
      <c r="E28" s="48"/>
      <c r="F28" s="51"/>
    </row>
    <row r="29" spans="1:25" ht="27.6" customHeight="1" thickBot="1" x14ac:dyDescent="0.5">
      <c r="A29" s="51"/>
      <c r="B29" s="512"/>
      <c r="C29" s="513"/>
      <c r="D29" s="276"/>
      <c r="E29" s="51"/>
      <c r="F29" s="51"/>
    </row>
    <row r="30" spans="1:25" ht="36" customHeight="1" thickBot="1" x14ac:dyDescent="0.5">
      <c r="A30" s="51"/>
      <c r="B30" s="506" t="s">
        <v>78</v>
      </c>
      <c r="C30" s="507"/>
      <c r="D30" s="154">
        <f>SUM(D19:D29)</f>
        <v>0</v>
      </c>
      <c r="E30" s="51"/>
      <c r="F30" s="52"/>
    </row>
    <row r="31" spans="1:25" ht="9.9" customHeight="1" thickBot="1" x14ac:dyDescent="0.5">
      <c r="B31" s="286"/>
      <c r="C31" s="286"/>
      <c r="D31" s="287"/>
      <c r="E31" s="53"/>
      <c r="F31" s="54"/>
      <c r="G31" s="55"/>
      <c r="H31" s="21"/>
      <c r="I31" s="21"/>
    </row>
    <row r="32" spans="1:25" ht="58.8" customHeight="1" thickBot="1" x14ac:dyDescent="0.5">
      <c r="B32" s="514" t="s">
        <v>102</v>
      </c>
      <c r="C32" s="507"/>
      <c r="D32" s="154">
        <f>IF(D30&gt;=100000,100000,D30)</f>
        <v>0</v>
      </c>
      <c r="E32" s="56" t="s">
        <v>103</v>
      </c>
      <c r="G32" s="55"/>
      <c r="H32" s="21"/>
      <c r="I32" s="21"/>
    </row>
    <row r="33" spans="2:9" ht="16.8" thickBot="1" x14ac:dyDescent="0.5">
      <c r="B33" s="286"/>
      <c r="C33" s="286"/>
      <c r="D33" s="156"/>
      <c r="E33" s="57"/>
      <c r="G33" s="58"/>
    </row>
    <row r="34" spans="2:9" ht="58.8" customHeight="1" thickBot="1" x14ac:dyDescent="0.5">
      <c r="B34" s="514" t="s">
        <v>107</v>
      </c>
      <c r="C34" s="507"/>
      <c r="D34" s="154">
        <f>IF(D30&gt;=100000,D30-100000,0)</f>
        <v>0</v>
      </c>
      <c r="E34" s="56" t="s">
        <v>108</v>
      </c>
      <c r="G34" s="55"/>
      <c r="H34" s="21"/>
      <c r="I34" s="21"/>
    </row>
    <row r="35" spans="2:9" ht="11.4" customHeight="1" x14ac:dyDescent="0.45">
      <c r="B35" s="59"/>
      <c r="C35" s="59"/>
      <c r="F35" s="21"/>
      <c r="G35" s="55"/>
      <c r="H35" s="21"/>
      <c r="I35" s="21"/>
    </row>
    <row r="36" spans="2:9" ht="45.6" customHeight="1" x14ac:dyDescent="0.45">
      <c r="B36" s="515" t="s">
        <v>109</v>
      </c>
      <c r="C36" s="515"/>
      <c r="D36" s="363"/>
      <c r="E36" s="516"/>
      <c r="F36"/>
      <c r="G36" s="58"/>
    </row>
    <row r="37" spans="2:9" ht="45.6" customHeight="1" x14ac:dyDescent="0.45">
      <c r="B37" s="515" t="s">
        <v>140</v>
      </c>
      <c r="C37" s="515"/>
      <c r="D37" s="363"/>
      <c r="E37" s="516"/>
      <c r="F37"/>
      <c r="G37" s="58"/>
    </row>
    <row r="38" spans="2:9" ht="45.6" customHeight="1" x14ac:dyDescent="0.45">
      <c r="B38" s="515" t="s">
        <v>144</v>
      </c>
      <c r="C38" s="515"/>
      <c r="D38" s="363"/>
      <c r="E38" s="516"/>
      <c r="F38"/>
      <c r="G38" s="58"/>
    </row>
    <row r="39" spans="2:9" ht="9.9" customHeight="1" x14ac:dyDescent="0.45">
      <c r="G39" s="58"/>
    </row>
    <row r="40" spans="2:9" ht="9.9" customHeight="1" x14ac:dyDescent="0.45">
      <c r="G40" s="58"/>
    </row>
    <row r="41" spans="2:9" x14ac:dyDescent="0.45">
      <c r="G41" s="58"/>
    </row>
    <row r="42" spans="2:9" x14ac:dyDescent="0.45">
      <c r="G42" s="58"/>
    </row>
    <row r="43" spans="2:9" x14ac:dyDescent="0.45">
      <c r="G43" s="58"/>
    </row>
    <row r="44" spans="2:9" x14ac:dyDescent="0.45">
      <c r="G44" s="58"/>
    </row>
    <row r="45" spans="2:9" x14ac:dyDescent="0.45">
      <c r="G45" s="58"/>
    </row>
    <row r="46" spans="2:9" x14ac:dyDescent="0.45">
      <c r="G46" s="58"/>
    </row>
    <row r="47" spans="2:9" x14ac:dyDescent="0.45">
      <c r="G47" s="58"/>
    </row>
    <row r="48" spans="2:9" x14ac:dyDescent="0.45">
      <c r="G48" s="58"/>
    </row>
    <row r="49" spans="7:7" x14ac:dyDescent="0.45">
      <c r="G49" s="58"/>
    </row>
  </sheetData>
  <sheetProtection algorithmName="SHA-512" hashValue="T3k0R5yX9p/9gHj6pcOpnpX0UOyXMEw83zw3ngmOeMpP/Zt+QAWzwF/XMJn0sv/ZZLcu+P2pRTQbh5Xyk1safg==" saltValue="BewGOw3G6myVKz/laMpvEw==" spinCount="100000" sheet="1" objects="1" formatCells="0" formatRows="0" insertRows="0" deleteRows="0"/>
  <mergeCells count="25">
    <mergeCell ref="B32:C32"/>
    <mergeCell ref="B34:C34"/>
    <mergeCell ref="B36:E36"/>
    <mergeCell ref="B37:E37"/>
    <mergeCell ref="B38:E38"/>
    <mergeCell ref="B30:C30"/>
    <mergeCell ref="B17:D17"/>
    <mergeCell ref="B18:C18"/>
    <mergeCell ref="B19:C19"/>
    <mergeCell ref="B20:C20"/>
    <mergeCell ref="B23:C23"/>
    <mergeCell ref="B24:C24"/>
    <mergeCell ref="B25:C25"/>
    <mergeCell ref="B26:C26"/>
    <mergeCell ref="B27:C27"/>
    <mergeCell ref="B28:C28"/>
    <mergeCell ref="B29:C29"/>
    <mergeCell ref="B21:C21"/>
    <mergeCell ref="B22:C22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A3F2-4AC3-4B4B-93F5-E40C948B0595}">
  <sheetPr>
    <tabColor theme="5" tint="0.59999389629810485"/>
    <pageSetUpPr fitToPage="1"/>
  </sheetPr>
  <dimension ref="A1:AD157"/>
  <sheetViews>
    <sheetView zoomScale="85" zoomScaleNormal="85" zoomScaleSheetLayoutView="85" workbookViewId="0">
      <selection activeCell="A4" sqref="A4:B5"/>
    </sheetView>
  </sheetViews>
  <sheetFormatPr defaultColWidth="8.09765625" defaultRowHeight="10.8" x14ac:dyDescent="0.45"/>
  <cols>
    <col min="1" max="1" width="4.3984375" style="29" customWidth="1"/>
    <col min="2" max="2" width="45.69921875" style="29" customWidth="1"/>
    <col min="3" max="4" width="11.59765625" style="29" customWidth="1"/>
    <col min="5" max="5" width="1.19921875" style="29" customWidth="1"/>
    <col min="6" max="6" width="6.59765625" style="29" customWidth="1"/>
    <col min="7" max="7" width="16" style="29" customWidth="1"/>
    <col min="8" max="8" width="64" style="29" customWidth="1"/>
    <col min="9" max="9" width="11.69921875" style="29" customWidth="1"/>
    <col min="10" max="10" width="11.59765625" style="29" customWidth="1"/>
    <col min="11" max="11" width="7.09765625" style="29" customWidth="1"/>
    <col min="12" max="16384" width="8.09765625" style="29"/>
  </cols>
  <sheetData>
    <row r="1" spans="1:30" s="21" customFormat="1" ht="4.2" customHeight="1" thickBot="1" x14ac:dyDescent="0.5">
      <c r="A1" s="19"/>
      <c r="B1" s="19"/>
      <c r="C1" s="19"/>
      <c r="D1" s="19"/>
      <c r="E1" s="20"/>
      <c r="F1" s="20"/>
      <c r="G1" s="20"/>
      <c r="H1" s="384"/>
      <c r="I1" s="384"/>
      <c r="J1" s="38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s="24" customFormat="1" ht="21.6" customHeight="1" x14ac:dyDescent="0.45">
      <c r="A2" s="385" t="s">
        <v>25</v>
      </c>
      <c r="B2" s="385"/>
      <c r="C2" s="385"/>
      <c r="D2" s="22"/>
      <c r="E2" s="23"/>
      <c r="F2" s="386" t="s">
        <v>123</v>
      </c>
      <c r="G2" s="387"/>
      <c r="H2" s="390">
        <f>【サポート費計画表】!I2</f>
        <v>0</v>
      </c>
      <c r="I2" s="390"/>
      <c r="J2" s="391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24" customFormat="1" ht="4.95" customHeight="1" thickBot="1" x14ac:dyDescent="0.2">
      <c r="A3" s="25"/>
      <c r="B3" s="26"/>
      <c r="E3" s="23"/>
      <c r="F3" s="388"/>
      <c r="G3" s="389"/>
      <c r="H3" s="392"/>
      <c r="I3" s="392"/>
      <c r="J3" s="39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4" customFormat="1" ht="19.95" customHeight="1" thickTop="1" x14ac:dyDescent="0.45">
      <c r="A4" s="394" t="s">
        <v>82</v>
      </c>
      <c r="B4" s="395"/>
      <c r="C4" s="398" t="s">
        <v>27</v>
      </c>
      <c r="D4" s="399"/>
      <c r="E4" s="23"/>
      <c r="F4" s="388" t="s">
        <v>124</v>
      </c>
      <c r="G4" s="389"/>
      <c r="H4" s="402">
        <f>【サポート費計画表】!I3</f>
        <v>0</v>
      </c>
      <c r="I4" s="402"/>
      <c r="J4" s="40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4" customFormat="1" ht="4.95" customHeight="1" thickBot="1" x14ac:dyDescent="0.5">
      <c r="A5" s="396"/>
      <c r="B5" s="397"/>
      <c r="C5" s="398"/>
      <c r="D5" s="399"/>
      <c r="E5" s="23"/>
      <c r="F5" s="400"/>
      <c r="G5" s="401"/>
      <c r="H5" s="404"/>
      <c r="I5" s="404"/>
      <c r="J5" s="405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24" customFormat="1" ht="24.6" customHeight="1" thickTop="1" thickBot="1" x14ac:dyDescent="0.25">
      <c r="A6" s="406" t="s">
        <v>28</v>
      </c>
      <c r="B6" s="406"/>
      <c r="C6" s="406"/>
      <c r="D6" s="406"/>
      <c r="E6" s="23"/>
      <c r="F6" s="407" t="s">
        <v>125</v>
      </c>
      <c r="G6" s="408"/>
      <c r="H6" s="409">
        <f>【サポート費計画表】!E9</f>
        <v>0</v>
      </c>
      <c r="I6" s="410"/>
      <c r="J6" s="411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3" customFormat="1" ht="16.2" x14ac:dyDescent="0.45">
      <c r="A7" s="27"/>
      <c r="B7" s="27"/>
      <c r="C7" s="27"/>
      <c r="D7" s="27"/>
      <c r="E7" s="24"/>
      <c r="F7" s="414" t="s">
        <v>126</v>
      </c>
      <c r="G7" s="415"/>
      <c r="H7" s="415"/>
      <c r="I7" s="415"/>
      <c r="J7" s="41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1" customFormat="1" ht="15" customHeight="1" thickBot="1" x14ac:dyDescent="0.5">
      <c r="A8" s="28" t="s">
        <v>29</v>
      </c>
      <c r="B8" s="29"/>
      <c r="C8" s="29"/>
      <c r="D8" s="30" t="s">
        <v>30</v>
      </c>
      <c r="E8" s="29"/>
      <c r="F8" s="28" t="s">
        <v>31</v>
      </c>
      <c r="H8" s="29"/>
      <c r="I8" s="29"/>
      <c r="J8" s="30" t="s">
        <v>30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86" customFormat="1" ht="21" customHeight="1" thickBot="1" x14ac:dyDescent="0.5">
      <c r="A9" s="80" t="s">
        <v>32</v>
      </c>
      <c r="B9" s="81" t="s">
        <v>33</v>
      </c>
      <c r="C9" s="82" t="s">
        <v>34</v>
      </c>
      <c r="D9" s="83" t="s">
        <v>35</v>
      </c>
      <c r="E9" s="84"/>
      <c r="F9" s="551" t="s">
        <v>32</v>
      </c>
      <c r="G9" s="552"/>
      <c r="H9" s="81" t="s">
        <v>36</v>
      </c>
      <c r="I9" s="82" t="s">
        <v>34</v>
      </c>
      <c r="J9" s="85" t="s">
        <v>35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s="86" customFormat="1" hidden="1" x14ac:dyDescent="0.45">
      <c r="A10" s="87"/>
      <c r="B10" s="88"/>
      <c r="C10" s="89"/>
      <c r="D10" s="90"/>
      <c r="E10" s="84"/>
      <c r="F10" s="91"/>
      <c r="G10" s="92"/>
      <c r="H10" s="93"/>
      <c r="I10" s="89"/>
      <c r="J10" s="9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s="86" customFormat="1" ht="17.399999999999999" customHeight="1" x14ac:dyDescent="0.45">
      <c r="A11" s="95"/>
      <c r="B11" s="177"/>
      <c r="C11" s="178"/>
      <c r="D11" s="179">
        <f>SUM(C10:C49)</f>
        <v>0</v>
      </c>
      <c r="E11" s="96"/>
      <c r="F11" s="97"/>
      <c r="G11" s="182">
        <v>1</v>
      </c>
      <c r="H11" s="183"/>
      <c r="I11" s="178"/>
      <c r="J11" s="184">
        <f>SUM(I10:I13)</f>
        <v>0</v>
      </c>
    </row>
    <row r="12" spans="1:30" s="86" customFormat="1" ht="17.399999999999999" customHeight="1" x14ac:dyDescent="0.45">
      <c r="A12" s="95"/>
      <c r="B12" s="177"/>
      <c r="C12" s="178"/>
      <c r="D12" s="185"/>
      <c r="E12" s="96"/>
      <c r="F12" s="99"/>
      <c r="G12" s="187" t="s">
        <v>111</v>
      </c>
      <c r="H12" s="188"/>
      <c r="I12" s="189"/>
      <c r="J12" s="190"/>
    </row>
    <row r="13" spans="1:30" s="86" customFormat="1" ht="17.399999999999999" hidden="1" customHeight="1" x14ac:dyDescent="0.45">
      <c r="A13" s="95"/>
      <c r="B13" s="177"/>
      <c r="C13" s="178"/>
      <c r="D13" s="185"/>
      <c r="E13" s="96"/>
      <c r="F13" s="99"/>
      <c r="G13" s="187"/>
      <c r="H13" s="188"/>
      <c r="I13" s="189"/>
      <c r="J13" s="190"/>
    </row>
    <row r="14" spans="1:30" s="86" customFormat="1" ht="17.399999999999999" hidden="1" customHeight="1" x14ac:dyDescent="0.45">
      <c r="A14" s="95"/>
      <c r="B14" s="177"/>
      <c r="C14" s="178"/>
      <c r="D14" s="185"/>
      <c r="E14" s="96"/>
      <c r="F14" s="99"/>
      <c r="G14" s="191"/>
      <c r="H14" s="183"/>
      <c r="I14" s="178"/>
      <c r="J14" s="192"/>
    </row>
    <row r="15" spans="1:30" s="86" customFormat="1" ht="17.399999999999999" customHeight="1" x14ac:dyDescent="0.45">
      <c r="A15" s="95"/>
      <c r="B15" s="177"/>
      <c r="C15" s="178"/>
      <c r="D15" s="185"/>
      <c r="E15" s="96"/>
      <c r="F15" s="99"/>
      <c r="G15" s="193">
        <v>2</v>
      </c>
      <c r="H15" s="183"/>
      <c r="I15" s="178"/>
      <c r="J15" s="184">
        <f>SUM(I14:I19)</f>
        <v>0</v>
      </c>
    </row>
    <row r="16" spans="1:30" s="86" customFormat="1" ht="17.399999999999999" customHeight="1" x14ac:dyDescent="0.45">
      <c r="A16" s="95"/>
      <c r="B16" s="177"/>
      <c r="C16" s="178"/>
      <c r="D16" s="185"/>
      <c r="E16" s="96"/>
      <c r="F16" s="99"/>
      <c r="G16" s="193" t="s">
        <v>37</v>
      </c>
      <c r="H16" s="183"/>
      <c r="I16" s="178"/>
      <c r="J16" s="192"/>
    </row>
    <row r="17" spans="1:10" s="86" customFormat="1" ht="17.399999999999999" customHeight="1" x14ac:dyDescent="0.45">
      <c r="A17" s="95"/>
      <c r="B17" s="177"/>
      <c r="C17" s="178"/>
      <c r="D17" s="185"/>
      <c r="E17" s="96"/>
      <c r="F17" s="99"/>
      <c r="G17" s="193" t="s">
        <v>38</v>
      </c>
      <c r="H17" s="183"/>
      <c r="I17" s="178"/>
      <c r="J17" s="227"/>
    </row>
    <row r="18" spans="1:10" s="86" customFormat="1" ht="17.399999999999999" customHeight="1" x14ac:dyDescent="0.45">
      <c r="A18" s="95"/>
      <c r="B18" s="177"/>
      <c r="C18" s="178"/>
      <c r="D18" s="185"/>
      <c r="E18" s="96"/>
      <c r="F18" s="99"/>
      <c r="G18" s="195"/>
      <c r="H18" s="188"/>
      <c r="I18" s="189"/>
      <c r="J18" s="190"/>
    </row>
    <row r="19" spans="1:10" s="86" customFormat="1" ht="17.399999999999999" hidden="1" customHeight="1" x14ac:dyDescent="0.45">
      <c r="A19" s="95"/>
      <c r="B19" s="177"/>
      <c r="C19" s="178"/>
      <c r="D19" s="185"/>
      <c r="E19" s="96"/>
      <c r="F19" s="99"/>
      <c r="G19" s="196"/>
      <c r="H19" s="197"/>
      <c r="I19" s="198"/>
      <c r="J19" s="199"/>
    </row>
    <row r="20" spans="1:10" s="86" customFormat="1" ht="17.399999999999999" hidden="1" customHeight="1" x14ac:dyDescent="0.45">
      <c r="A20" s="95"/>
      <c r="B20" s="177"/>
      <c r="C20" s="178"/>
      <c r="D20" s="185"/>
      <c r="E20" s="96"/>
      <c r="F20" s="99"/>
      <c r="G20" s="191"/>
      <c r="H20" s="183"/>
      <c r="I20" s="178"/>
      <c r="J20" s="192"/>
    </row>
    <row r="21" spans="1:10" s="86" customFormat="1" ht="17.399999999999999" customHeight="1" x14ac:dyDescent="0.45">
      <c r="A21" s="95"/>
      <c r="B21" s="200"/>
      <c r="C21" s="178"/>
      <c r="D21" s="185"/>
      <c r="E21" s="96"/>
      <c r="F21" s="99"/>
      <c r="G21" s="182">
        <v>3</v>
      </c>
      <c r="H21" s="183"/>
      <c r="I21" s="178"/>
      <c r="J21" s="179">
        <f>SUM(I20:I28)</f>
        <v>0</v>
      </c>
    </row>
    <row r="22" spans="1:10" s="86" customFormat="1" ht="17.399999999999999" customHeight="1" x14ac:dyDescent="0.45">
      <c r="A22" s="95"/>
      <c r="B22" s="177"/>
      <c r="C22" s="178"/>
      <c r="D22" s="185"/>
      <c r="E22" s="96"/>
      <c r="F22" s="99"/>
      <c r="G22" s="182" t="s">
        <v>39</v>
      </c>
      <c r="H22" s="183"/>
      <c r="I22" s="178"/>
      <c r="J22" s="192"/>
    </row>
    <row r="23" spans="1:10" s="86" customFormat="1" ht="17.399999999999999" customHeight="1" x14ac:dyDescent="0.45">
      <c r="A23" s="95"/>
      <c r="B23" s="177"/>
      <c r="C23" s="178"/>
      <c r="D23" s="185"/>
      <c r="E23" s="96"/>
      <c r="F23" s="99"/>
      <c r="G23" s="191"/>
      <c r="H23" s="183"/>
      <c r="I23" s="178"/>
      <c r="J23" s="192"/>
    </row>
    <row r="24" spans="1:10" s="86" customFormat="1" ht="17.399999999999999" customHeight="1" x14ac:dyDescent="0.45">
      <c r="A24" s="95"/>
      <c r="B24" s="177"/>
      <c r="C24" s="178"/>
      <c r="D24" s="185"/>
      <c r="E24" s="96"/>
      <c r="F24" s="99"/>
      <c r="G24" s="191"/>
      <c r="H24" s="183"/>
      <c r="I24" s="178"/>
      <c r="J24" s="192"/>
    </row>
    <row r="25" spans="1:10" s="86" customFormat="1" ht="17.399999999999999" customHeight="1" x14ac:dyDescent="0.45">
      <c r="A25" s="95"/>
      <c r="B25" s="177"/>
      <c r="C25" s="178"/>
      <c r="D25" s="185"/>
      <c r="E25" s="96"/>
      <c r="F25" s="99"/>
      <c r="G25" s="191"/>
      <c r="H25" s="183"/>
      <c r="I25" s="178"/>
      <c r="J25" s="192"/>
    </row>
    <row r="26" spans="1:10" s="86" customFormat="1" ht="17.399999999999999" customHeight="1" x14ac:dyDescent="0.45">
      <c r="A26" s="95"/>
      <c r="B26" s="177"/>
      <c r="C26" s="178"/>
      <c r="D26" s="185"/>
      <c r="E26" s="96"/>
      <c r="F26" s="99"/>
      <c r="G26" s="191"/>
      <c r="H26" s="183"/>
      <c r="I26" s="178"/>
      <c r="J26" s="192"/>
    </row>
    <row r="27" spans="1:10" s="86" customFormat="1" ht="17.399999999999999" customHeight="1" x14ac:dyDescent="0.45">
      <c r="A27" s="95"/>
      <c r="B27" s="177"/>
      <c r="C27" s="178"/>
      <c r="D27" s="179"/>
      <c r="E27" s="96"/>
      <c r="F27" s="99"/>
      <c r="G27" s="187"/>
      <c r="H27" s="188"/>
      <c r="I27" s="189"/>
      <c r="J27" s="190"/>
    </row>
    <row r="28" spans="1:10" s="86" customFormat="1" ht="17.399999999999999" hidden="1" customHeight="1" x14ac:dyDescent="0.45">
      <c r="A28" s="95"/>
      <c r="B28" s="177"/>
      <c r="C28" s="178"/>
      <c r="D28" s="185"/>
      <c r="E28" s="96"/>
      <c r="F28" s="99"/>
      <c r="G28" s="196"/>
      <c r="H28" s="197"/>
      <c r="I28" s="198"/>
      <c r="J28" s="199"/>
    </row>
    <row r="29" spans="1:10" s="86" customFormat="1" ht="17.399999999999999" hidden="1" customHeight="1" x14ac:dyDescent="0.45">
      <c r="A29" s="95"/>
      <c r="B29" s="177"/>
      <c r="C29" s="178"/>
      <c r="D29" s="185"/>
      <c r="E29" s="96"/>
      <c r="F29" s="99"/>
      <c r="G29" s="201"/>
      <c r="H29" s="202"/>
      <c r="I29" s="203"/>
      <c r="J29" s="204"/>
    </row>
    <row r="30" spans="1:10" s="86" customFormat="1" ht="17.399999999999999" customHeight="1" x14ac:dyDescent="0.45">
      <c r="A30" s="95"/>
      <c r="B30" s="177"/>
      <c r="C30" s="178"/>
      <c r="D30" s="185"/>
      <c r="E30" s="96"/>
      <c r="F30" s="99"/>
      <c r="G30" s="193">
        <v>4</v>
      </c>
      <c r="H30" s="183"/>
      <c r="I30" s="178"/>
      <c r="J30" s="179">
        <f>SUM(I29:I36)</f>
        <v>0</v>
      </c>
    </row>
    <row r="31" spans="1:10" s="86" customFormat="1" ht="17.399999999999999" customHeight="1" x14ac:dyDescent="0.45">
      <c r="A31" s="95"/>
      <c r="B31" s="177"/>
      <c r="C31" s="178"/>
      <c r="D31" s="185"/>
      <c r="E31" s="96"/>
      <c r="F31" s="99"/>
      <c r="G31" s="193" t="s">
        <v>40</v>
      </c>
      <c r="H31" s="183"/>
      <c r="I31" s="178"/>
      <c r="J31" s="179"/>
    </row>
    <row r="32" spans="1:10" s="86" customFormat="1" ht="17.399999999999999" customHeight="1" x14ac:dyDescent="0.45">
      <c r="A32" s="95"/>
      <c r="B32" s="177"/>
      <c r="C32" s="178"/>
      <c r="D32" s="185"/>
      <c r="E32" s="96"/>
      <c r="F32" s="99"/>
      <c r="G32" s="193"/>
      <c r="H32" s="183"/>
      <c r="I32" s="178"/>
      <c r="J32" s="179"/>
    </row>
    <row r="33" spans="1:10" s="86" customFormat="1" ht="17.399999999999999" customHeight="1" x14ac:dyDescent="0.45">
      <c r="A33" s="95"/>
      <c r="B33" s="177"/>
      <c r="C33" s="178"/>
      <c r="D33" s="192"/>
      <c r="E33" s="96"/>
      <c r="F33" s="99"/>
      <c r="G33" s="182"/>
      <c r="H33" s="183"/>
      <c r="I33" s="178"/>
      <c r="J33" s="192"/>
    </row>
    <row r="34" spans="1:10" s="86" customFormat="1" ht="17.399999999999999" customHeight="1" x14ac:dyDescent="0.45">
      <c r="A34" s="95"/>
      <c r="B34" s="177"/>
      <c r="C34" s="178"/>
      <c r="D34" s="185"/>
      <c r="E34" s="96"/>
      <c r="F34" s="99"/>
      <c r="G34" s="191"/>
      <c r="H34" s="183"/>
      <c r="I34" s="178"/>
      <c r="J34" s="192"/>
    </row>
    <row r="35" spans="1:10" s="86" customFormat="1" ht="17.399999999999999" customHeight="1" x14ac:dyDescent="0.45">
      <c r="A35" s="95"/>
      <c r="B35" s="177"/>
      <c r="C35" s="178"/>
      <c r="D35" s="185"/>
      <c r="E35" s="96"/>
      <c r="F35" s="99"/>
      <c r="G35" s="187"/>
      <c r="H35" s="188"/>
      <c r="I35" s="189"/>
      <c r="J35" s="190"/>
    </row>
    <row r="36" spans="1:10" s="86" customFormat="1" ht="17.399999999999999" hidden="1" customHeight="1" x14ac:dyDescent="0.45">
      <c r="A36" s="95"/>
      <c r="B36" s="177"/>
      <c r="C36" s="178"/>
      <c r="D36" s="185"/>
      <c r="E36" s="96"/>
      <c r="F36" s="99"/>
      <c r="G36" s="196"/>
      <c r="H36" s="197"/>
      <c r="I36" s="198"/>
      <c r="J36" s="199"/>
    </row>
    <row r="37" spans="1:10" s="86" customFormat="1" ht="17.399999999999999" hidden="1" customHeight="1" x14ac:dyDescent="0.45">
      <c r="A37" s="95"/>
      <c r="B37" s="177"/>
      <c r="C37" s="178"/>
      <c r="D37" s="185"/>
      <c r="E37" s="96"/>
      <c r="F37" s="99"/>
      <c r="G37" s="201"/>
      <c r="H37" s="202"/>
      <c r="I37" s="203"/>
      <c r="J37" s="204"/>
    </row>
    <row r="38" spans="1:10" s="86" customFormat="1" ht="17.399999999999999" customHeight="1" x14ac:dyDescent="0.45">
      <c r="A38" s="105"/>
      <c r="B38" s="177"/>
      <c r="C38" s="178"/>
      <c r="D38" s="185"/>
      <c r="E38" s="96"/>
      <c r="F38" s="99"/>
      <c r="G38" s="193">
        <v>5</v>
      </c>
      <c r="H38" s="183"/>
      <c r="I38" s="178"/>
      <c r="J38" s="179">
        <f>SUM(I37:I43)</f>
        <v>0</v>
      </c>
    </row>
    <row r="39" spans="1:10" s="86" customFormat="1" ht="17.399999999999999" customHeight="1" x14ac:dyDescent="0.45">
      <c r="A39" s="106"/>
      <c r="B39" s="177"/>
      <c r="C39" s="178"/>
      <c r="D39" s="185"/>
      <c r="E39" s="96"/>
      <c r="F39" s="99"/>
      <c r="G39" s="182" t="s">
        <v>41</v>
      </c>
      <c r="H39" s="183"/>
      <c r="I39" s="178"/>
      <c r="J39" s="192"/>
    </row>
    <row r="40" spans="1:10" s="86" customFormat="1" ht="17.399999999999999" customHeight="1" x14ac:dyDescent="0.45">
      <c r="A40" s="106"/>
      <c r="B40" s="177"/>
      <c r="C40" s="178"/>
      <c r="D40" s="185"/>
      <c r="E40" s="96"/>
      <c r="F40" s="99"/>
      <c r="G40" s="191"/>
      <c r="H40" s="183"/>
      <c r="I40" s="178"/>
      <c r="J40" s="192"/>
    </row>
    <row r="41" spans="1:10" s="86" customFormat="1" ht="17.399999999999999" customHeight="1" x14ac:dyDescent="0.45">
      <c r="A41" s="95"/>
      <c r="B41" s="177"/>
      <c r="C41" s="178"/>
      <c r="D41" s="185"/>
      <c r="E41" s="96"/>
      <c r="F41" s="99"/>
      <c r="G41" s="191"/>
      <c r="H41" s="183"/>
      <c r="I41" s="178"/>
      <c r="J41" s="192"/>
    </row>
    <row r="42" spans="1:10" s="86" customFormat="1" ht="17.399999999999999" customHeight="1" x14ac:dyDescent="0.45">
      <c r="A42" s="95"/>
      <c r="B42" s="177"/>
      <c r="C42" s="178"/>
      <c r="D42" s="185"/>
      <c r="E42" s="96"/>
      <c r="F42" s="99"/>
      <c r="G42" s="187"/>
      <c r="H42" s="188"/>
      <c r="I42" s="189"/>
      <c r="J42" s="190"/>
    </row>
    <row r="43" spans="1:10" s="86" customFormat="1" ht="17.399999999999999" hidden="1" customHeight="1" x14ac:dyDescent="0.45">
      <c r="A43" s="95"/>
      <c r="B43" s="177"/>
      <c r="C43" s="178"/>
      <c r="D43" s="185"/>
      <c r="E43" s="96"/>
      <c r="F43" s="99"/>
      <c r="G43" s="196"/>
      <c r="H43" s="205"/>
      <c r="I43" s="198"/>
      <c r="J43" s="206"/>
    </row>
    <row r="44" spans="1:10" s="86" customFormat="1" ht="17.399999999999999" hidden="1" customHeight="1" x14ac:dyDescent="0.45">
      <c r="A44" s="95"/>
      <c r="B44" s="177"/>
      <c r="C44" s="178"/>
      <c r="D44" s="185"/>
      <c r="E44" s="96"/>
      <c r="F44" s="99"/>
      <c r="G44" s="201"/>
      <c r="H44" s="202"/>
      <c r="I44" s="203"/>
      <c r="J44" s="204"/>
    </row>
    <row r="45" spans="1:10" s="86" customFormat="1" ht="17.399999999999999" customHeight="1" x14ac:dyDescent="0.45">
      <c r="A45" s="95"/>
      <c r="B45" s="177"/>
      <c r="C45" s="178"/>
      <c r="D45" s="185"/>
      <c r="E45" s="96"/>
      <c r="F45" s="99"/>
      <c r="G45" s="193">
        <v>6</v>
      </c>
      <c r="H45" s="183"/>
      <c r="I45" s="178"/>
      <c r="J45" s="184">
        <f>SUM(I44:I49)</f>
        <v>0</v>
      </c>
    </row>
    <row r="46" spans="1:10" s="86" customFormat="1" ht="17.399999999999999" customHeight="1" x14ac:dyDescent="0.45">
      <c r="A46" s="95"/>
      <c r="B46" s="177"/>
      <c r="C46" s="178"/>
      <c r="D46" s="185"/>
      <c r="E46" s="96"/>
      <c r="F46" s="99"/>
      <c r="G46" s="182" t="s">
        <v>42</v>
      </c>
      <c r="H46" s="183"/>
      <c r="I46" s="178"/>
      <c r="J46" s="192"/>
    </row>
    <row r="47" spans="1:10" s="86" customFormat="1" ht="17.399999999999999" customHeight="1" x14ac:dyDescent="0.45">
      <c r="A47" s="95"/>
      <c r="B47" s="177"/>
      <c r="C47" s="178"/>
      <c r="D47" s="185"/>
      <c r="E47" s="96"/>
      <c r="F47" s="99"/>
      <c r="G47" s="191"/>
      <c r="H47" s="183"/>
      <c r="I47" s="178"/>
      <c r="J47" s="192"/>
    </row>
    <row r="48" spans="1:10" s="86" customFormat="1" ht="17.399999999999999" customHeight="1" x14ac:dyDescent="0.45">
      <c r="A48" s="107"/>
      <c r="B48" s="207"/>
      <c r="C48" s="208"/>
      <c r="D48" s="209"/>
      <c r="E48" s="96"/>
      <c r="F48" s="99"/>
      <c r="G48" s="187"/>
      <c r="H48" s="188"/>
      <c r="I48" s="189"/>
      <c r="J48" s="190"/>
    </row>
    <row r="49" spans="1:10" s="86" customFormat="1" ht="17.399999999999999" hidden="1" customHeight="1" x14ac:dyDescent="0.45">
      <c r="A49" s="108"/>
      <c r="B49" s="210"/>
      <c r="C49" s="211"/>
      <c r="D49" s="212"/>
      <c r="E49" s="96"/>
      <c r="F49" s="99"/>
      <c r="G49" s="196"/>
      <c r="H49" s="197"/>
      <c r="I49" s="198"/>
      <c r="J49" s="206"/>
    </row>
    <row r="50" spans="1:10" s="86" customFormat="1" ht="17.399999999999999" hidden="1" customHeight="1" x14ac:dyDescent="0.45">
      <c r="A50" s="109"/>
      <c r="B50" s="213"/>
      <c r="C50" s="214"/>
      <c r="D50" s="215"/>
      <c r="E50" s="96"/>
      <c r="F50" s="99"/>
      <c r="G50" s="201"/>
      <c r="H50" s="202"/>
      <c r="I50" s="203"/>
      <c r="J50" s="204"/>
    </row>
    <row r="51" spans="1:10" s="86" customFormat="1" ht="17.399999999999999" customHeight="1" x14ac:dyDescent="0.45">
      <c r="A51" s="95"/>
      <c r="B51" s="216" t="s">
        <v>44</v>
      </c>
      <c r="C51" s="178"/>
      <c r="D51" s="192">
        <f>SUM(C50:C64)</f>
        <v>0</v>
      </c>
      <c r="E51" s="96"/>
      <c r="F51" s="99"/>
      <c r="G51" s="182">
        <v>7</v>
      </c>
      <c r="H51" s="183"/>
      <c r="I51" s="178"/>
      <c r="J51" s="184">
        <f>SUM(I50:I58)</f>
        <v>0</v>
      </c>
    </row>
    <row r="52" spans="1:10" s="86" customFormat="1" ht="17.399999999999999" customHeight="1" x14ac:dyDescent="0.45">
      <c r="A52" s="95"/>
      <c r="B52" s="177"/>
      <c r="C52" s="178"/>
      <c r="D52" s="185"/>
      <c r="E52" s="96"/>
      <c r="F52" s="99"/>
      <c r="G52" s="182" t="s">
        <v>43</v>
      </c>
      <c r="H52" s="183"/>
      <c r="I52" s="178"/>
      <c r="J52" s="192"/>
    </row>
    <row r="53" spans="1:10" s="86" customFormat="1" ht="17.399999999999999" customHeight="1" x14ac:dyDescent="0.45">
      <c r="A53" s="95"/>
      <c r="B53" s="177"/>
      <c r="C53" s="178"/>
      <c r="D53" s="185"/>
      <c r="E53" s="96"/>
      <c r="F53" s="99"/>
      <c r="G53" s="191"/>
      <c r="H53" s="183"/>
      <c r="I53" s="178"/>
      <c r="J53" s="192"/>
    </row>
    <row r="54" spans="1:10" s="86" customFormat="1" ht="17.399999999999999" customHeight="1" x14ac:dyDescent="0.45">
      <c r="A54" s="95"/>
      <c r="B54" s="177"/>
      <c r="C54" s="178"/>
      <c r="D54" s="185"/>
      <c r="E54" s="96"/>
      <c r="F54" s="99"/>
      <c r="G54" s="191"/>
      <c r="H54" s="183"/>
      <c r="I54" s="178"/>
      <c r="J54" s="192"/>
    </row>
    <row r="55" spans="1:10" s="86" customFormat="1" ht="17.399999999999999" customHeight="1" x14ac:dyDescent="0.45">
      <c r="A55" s="95"/>
      <c r="B55" s="177"/>
      <c r="C55" s="178"/>
      <c r="D55" s="185"/>
      <c r="E55" s="96"/>
      <c r="F55" s="99"/>
      <c r="G55" s="191"/>
      <c r="H55" s="183"/>
      <c r="I55" s="178"/>
      <c r="J55" s="192"/>
    </row>
    <row r="56" spans="1:10" s="86" customFormat="1" ht="17.399999999999999" customHeight="1" x14ac:dyDescent="0.45">
      <c r="A56" s="95"/>
      <c r="B56" s="177"/>
      <c r="C56" s="178"/>
      <c r="D56" s="185"/>
      <c r="E56" s="96"/>
      <c r="F56" s="99"/>
      <c r="G56" s="191"/>
      <c r="H56" s="183"/>
      <c r="I56" s="178"/>
      <c r="J56" s="192"/>
    </row>
    <row r="57" spans="1:10" s="86" customFormat="1" ht="17.399999999999999" customHeight="1" x14ac:dyDescent="0.45">
      <c r="A57" s="95"/>
      <c r="B57" s="177"/>
      <c r="C57" s="178"/>
      <c r="D57" s="185"/>
      <c r="E57" s="96"/>
      <c r="F57" s="99"/>
      <c r="G57" s="187"/>
      <c r="H57" s="188"/>
      <c r="I57" s="189"/>
      <c r="J57" s="190"/>
    </row>
    <row r="58" spans="1:10" s="86" customFormat="1" ht="17.399999999999999" hidden="1" customHeight="1" x14ac:dyDescent="0.45">
      <c r="A58" s="95"/>
      <c r="B58" s="177"/>
      <c r="C58" s="178"/>
      <c r="D58" s="185"/>
      <c r="E58" s="96"/>
      <c r="F58" s="99"/>
      <c r="G58" s="196"/>
      <c r="H58" s="197"/>
      <c r="I58" s="198"/>
      <c r="J58" s="199"/>
    </row>
    <row r="59" spans="1:10" s="86" customFormat="1" ht="17.399999999999999" hidden="1" customHeight="1" x14ac:dyDescent="0.45">
      <c r="A59" s="95"/>
      <c r="B59" s="177"/>
      <c r="C59" s="178"/>
      <c r="D59" s="185"/>
      <c r="E59" s="96"/>
      <c r="F59" s="99"/>
      <c r="G59" s="201"/>
      <c r="H59" s="202"/>
      <c r="I59" s="203"/>
      <c r="J59" s="204"/>
    </row>
    <row r="60" spans="1:10" s="86" customFormat="1" ht="17.399999999999999" customHeight="1" x14ac:dyDescent="0.45">
      <c r="A60" s="95"/>
      <c r="B60" s="177"/>
      <c r="C60" s="178"/>
      <c r="D60" s="185"/>
      <c r="E60" s="96"/>
      <c r="F60" s="99"/>
      <c r="G60" s="193">
        <v>8</v>
      </c>
      <c r="H60" s="183"/>
      <c r="I60" s="178"/>
      <c r="J60" s="184">
        <f>SUM(I59:I64)</f>
        <v>0</v>
      </c>
    </row>
    <row r="61" spans="1:10" s="86" customFormat="1" ht="17.399999999999999" customHeight="1" x14ac:dyDescent="0.45">
      <c r="A61" s="95"/>
      <c r="B61" s="177"/>
      <c r="C61" s="178"/>
      <c r="D61" s="185"/>
      <c r="E61" s="96"/>
      <c r="F61" s="99"/>
      <c r="G61" s="193" t="s">
        <v>45</v>
      </c>
      <c r="H61" s="183"/>
      <c r="I61" s="178"/>
      <c r="J61" s="192"/>
    </row>
    <row r="62" spans="1:10" s="86" customFormat="1" ht="17.399999999999999" customHeight="1" x14ac:dyDescent="0.45">
      <c r="A62" s="95"/>
      <c r="B62" s="177"/>
      <c r="C62" s="178"/>
      <c r="D62" s="185"/>
      <c r="E62" s="96"/>
      <c r="F62" s="99"/>
      <c r="G62" s="217"/>
      <c r="H62" s="183"/>
      <c r="I62" s="178"/>
      <c r="J62" s="192"/>
    </row>
    <row r="63" spans="1:10" s="86" customFormat="1" ht="17.399999999999999" customHeight="1" x14ac:dyDescent="0.45">
      <c r="A63" s="95"/>
      <c r="B63" s="218"/>
      <c r="C63" s="189"/>
      <c r="D63" s="219"/>
      <c r="E63" s="96"/>
      <c r="F63" s="99"/>
      <c r="G63" s="195"/>
      <c r="H63" s="188"/>
      <c r="I63" s="189"/>
      <c r="J63" s="190"/>
    </row>
    <row r="64" spans="1:10" s="86" customFormat="1" ht="17.399999999999999" hidden="1" customHeight="1" x14ac:dyDescent="0.45">
      <c r="A64" s="95"/>
      <c r="B64" s="220"/>
      <c r="C64" s="198"/>
      <c r="D64" s="221"/>
      <c r="E64" s="96"/>
      <c r="F64" s="99"/>
      <c r="G64" s="222"/>
      <c r="H64" s="197"/>
      <c r="I64" s="198"/>
      <c r="J64" s="199"/>
    </row>
    <row r="65" spans="1:10" s="86" customFormat="1" ht="17.399999999999999" hidden="1" customHeight="1" x14ac:dyDescent="0.45">
      <c r="A65" s="95"/>
      <c r="B65" s="223"/>
      <c r="C65" s="203"/>
      <c r="D65" s="224"/>
      <c r="E65" s="96"/>
      <c r="F65" s="99"/>
      <c r="G65" s="225"/>
      <c r="H65" s="202"/>
      <c r="I65" s="203"/>
      <c r="J65" s="204"/>
    </row>
    <row r="66" spans="1:10" s="86" customFormat="1" ht="17.399999999999999" customHeight="1" x14ac:dyDescent="0.45">
      <c r="A66" s="95"/>
      <c r="B66" s="216" t="s">
        <v>89</v>
      </c>
      <c r="C66" s="178"/>
      <c r="D66" s="192">
        <f>SUM(C65:C76)</f>
        <v>0</v>
      </c>
      <c r="E66" s="96"/>
      <c r="F66" s="99"/>
      <c r="G66" s="182">
        <v>9</v>
      </c>
      <c r="H66" s="183"/>
      <c r="I66" s="178"/>
      <c r="J66" s="184">
        <f>SUM(I65:I70)</f>
        <v>0</v>
      </c>
    </row>
    <row r="67" spans="1:10" s="86" customFormat="1" ht="17.399999999999999" customHeight="1" x14ac:dyDescent="0.45">
      <c r="A67" s="95"/>
      <c r="B67" s="177"/>
      <c r="C67" s="178"/>
      <c r="D67" s="185"/>
      <c r="E67" s="96"/>
      <c r="F67" s="99"/>
      <c r="G67" s="182" t="s">
        <v>46</v>
      </c>
      <c r="H67" s="183"/>
      <c r="I67" s="178"/>
      <c r="J67" s="192"/>
    </row>
    <row r="68" spans="1:10" s="86" customFormat="1" ht="17.399999999999999" customHeight="1" x14ac:dyDescent="0.45">
      <c r="A68" s="95"/>
      <c r="B68" s="177"/>
      <c r="C68" s="178"/>
      <c r="D68" s="185"/>
      <c r="E68" s="96"/>
      <c r="F68" s="99"/>
      <c r="G68" s="191"/>
      <c r="H68" s="183"/>
      <c r="I68" s="178"/>
      <c r="J68" s="192"/>
    </row>
    <row r="69" spans="1:10" s="86" customFormat="1" ht="17.399999999999999" customHeight="1" x14ac:dyDescent="0.45">
      <c r="A69" s="95"/>
      <c r="B69" s="177"/>
      <c r="C69" s="178"/>
      <c r="D69" s="185"/>
      <c r="E69" s="96"/>
      <c r="F69" s="99"/>
      <c r="G69" s="187"/>
      <c r="H69" s="188"/>
      <c r="I69" s="189"/>
      <c r="J69" s="190"/>
    </row>
    <row r="70" spans="1:10" s="86" customFormat="1" ht="17.399999999999999" hidden="1" customHeight="1" x14ac:dyDescent="0.45">
      <c r="A70" s="95"/>
      <c r="B70" s="177"/>
      <c r="C70" s="178"/>
      <c r="D70" s="185"/>
      <c r="E70" s="96"/>
      <c r="F70" s="99"/>
      <c r="G70" s="196"/>
      <c r="H70" s="197"/>
      <c r="I70" s="198"/>
      <c r="J70" s="199"/>
    </row>
    <row r="71" spans="1:10" s="86" customFormat="1" ht="17.399999999999999" hidden="1" customHeight="1" x14ac:dyDescent="0.45">
      <c r="A71" s="95"/>
      <c r="B71" s="177"/>
      <c r="C71" s="178"/>
      <c r="D71" s="185"/>
      <c r="E71" s="96"/>
      <c r="F71" s="99"/>
      <c r="G71" s="201"/>
      <c r="H71" s="202"/>
      <c r="I71" s="203"/>
      <c r="J71" s="226"/>
    </row>
    <row r="72" spans="1:10" s="86" customFormat="1" ht="17.399999999999999" customHeight="1" x14ac:dyDescent="0.45">
      <c r="A72" s="95"/>
      <c r="B72" s="177"/>
      <c r="C72" s="178"/>
      <c r="D72" s="185"/>
      <c r="E72" s="96"/>
      <c r="F72" s="99"/>
      <c r="G72" s="182">
        <v>10</v>
      </c>
      <c r="H72" s="183"/>
      <c r="I72" s="178"/>
      <c r="J72" s="179">
        <f>SUM(I71:I76)</f>
        <v>0</v>
      </c>
    </row>
    <row r="73" spans="1:10" s="86" customFormat="1" ht="17.399999999999999" customHeight="1" x14ac:dyDescent="0.45">
      <c r="A73" s="95"/>
      <c r="B73" s="177"/>
      <c r="C73" s="178"/>
      <c r="D73" s="185"/>
      <c r="E73" s="96"/>
      <c r="F73" s="99"/>
      <c r="G73" s="182" t="s">
        <v>47</v>
      </c>
      <c r="H73" s="183"/>
      <c r="I73" s="178"/>
      <c r="J73" s="192"/>
    </row>
    <row r="74" spans="1:10" s="86" customFormat="1" ht="17.399999999999999" customHeight="1" x14ac:dyDescent="0.45">
      <c r="A74" s="95"/>
      <c r="B74" s="177"/>
      <c r="C74" s="178"/>
      <c r="D74" s="185"/>
      <c r="E74" s="96"/>
      <c r="F74" s="99"/>
      <c r="G74" s="182"/>
      <c r="H74" s="183"/>
      <c r="I74" s="178"/>
      <c r="J74" s="227"/>
    </row>
    <row r="75" spans="1:10" s="86" customFormat="1" ht="17.399999999999999" customHeight="1" x14ac:dyDescent="0.45">
      <c r="A75" s="95"/>
      <c r="B75" s="228" t="s">
        <v>90</v>
      </c>
      <c r="C75" s="189"/>
      <c r="D75" s="219"/>
      <c r="E75" s="96"/>
      <c r="F75" s="99"/>
      <c r="G75" s="187"/>
      <c r="H75" s="188"/>
      <c r="I75" s="189"/>
      <c r="J75" s="190"/>
    </row>
    <row r="76" spans="1:10" s="86" customFormat="1" ht="17.399999999999999" hidden="1" customHeight="1" x14ac:dyDescent="0.45">
      <c r="A76" s="95" t="s">
        <v>48</v>
      </c>
      <c r="B76" s="229"/>
      <c r="C76" s="230"/>
      <c r="D76" s="221"/>
      <c r="E76" s="96"/>
      <c r="F76" s="99"/>
      <c r="G76" s="196"/>
      <c r="H76" s="197"/>
      <c r="I76" s="198"/>
      <c r="J76" s="199"/>
    </row>
    <row r="77" spans="1:10" s="86" customFormat="1" ht="17.399999999999999" hidden="1" customHeight="1" x14ac:dyDescent="0.45">
      <c r="A77" s="95"/>
      <c r="B77" s="231"/>
      <c r="C77" s="203"/>
      <c r="D77" s="224"/>
      <c r="E77" s="96"/>
      <c r="F77" s="99"/>
      <c r="G77" s="191"/>
      <c r="H77" s="183"/>
      <c r="I77" s="178"/>
      <c r="J77" s="192"/>
    </row>
    <row r="78" spans="1:10" s="86" customFormat="1" ht="17.399999999999999" customHeight="1" x14ac:dyDescent="0.45">
      <c r="A78" s="95"/>
      <c r="B78" s="216" t="s">
        <v>50</v>
      </c>
      <c r="C78" s="232"/>
      <c r="D78" s="192">
        <f>SUM(C77:C88)</f>
        <v>0</v>
      </c>
      <c r="E78" s="96"/>
      <c r="F78" s="99"/>
      <c r="G78" s="182">
        <v>11</v>
      </c>
      <c r="H78" s="183"/>
      <c r="I78" s="178"/>
      <c r="J78" s="179">
        <f>SUM(I77:$I$83)</f>
        <v>0</v>
      </c>
    </row>
    <row r="79" spans="1:10" s="86" customFormat="1" ht="17.399999999999999" customHeight="1" x14ac:dyDescent="0.45">
      <c r="A79" s="95"/>
      <c r="B79" s="233"/>
      <c r="C79" s="234"/>
      <c r="D79" s="179"/>
      <c r="E79" s="96"/>
      <c r="F79" s="99"/>
      <c r="G79" s="182" t="s">
        <v>49</v>
      </c>
      <c r="H79" s="183"/>
      <c r="I79" s="178"/>
      <c r="J79" s="192"/>
    </row>
    <row r="80" spans="1:10" s="86" customFormat="1" ht="17.399999999999999" customHeight="1" x14ac:dyDescent="0.45">
      <c r="A80" s="95"/>
      <c r="B80" s="235"/>
      <c r="C80" s="234"/>
      <c r="D80" s="185"/>
      <c r="E80" s="96"/>
      <c r="F80" s="99"/>
      <c r="G80" s="191"/>
      <c r="H80" s="183"/>
      <c r="I80" s="178"/>
      <c r="J80" s="192"/>
    </row>
    <row r="81" spans="1:10" s="86" customFormat="1" ht="17.399999999999999" customHeight="1" x14ac:dyDescent="0.45">
      <c r="A81" s="95"/>
      <c r="B81" s="235"/>
      <c r="C81" s="234"/>
      <c r="D81" s="185"/>
      <c r="E81" s="96"/>
      <c r="F81" s="99"/>
      <c r="G81" s="191"/>
      <c r="H81" s="183"/>
      <c r="I81" s="178"/>
      <c r="J81" s="192"/>
    </row>
    <row r="82" spans="1:10" s="86" customFormat="1" ht="17.399999999999999" customHeight="1" x14ac:dyDescent="0.45">
      <c r="A82" s="95"/>
      <c r="B82" s="235"/>
      <c r="C82" s="234"/>
      <c r="D82" s="185"/>
      <c r="E82" s="96"/>
      <c r="F82" s="99"/>
      <c r="G82" s="187"/>
      <c r="H82" s="188"/>
      <c r="I82" s="189"/>
      <c r="J82" s="190"/>
    </row>
    <row r="83" spans="1:10" s="86" customFormat="1" ht="17.399999999999999" hidden="1" customHeight="1" x14ac:dyDescent="0.45">
      <c r="A83" s="95"/>
      <c r="B83" s="235"/>
      <c r="C83" s="234"/>
      <c r="D83" s="185"/>
      <c r="E83" s="96"/>
      <c r="F83" s="99"/>
      <c r="G83" s="196"/>
      <c r="H83" s="197"/>
      <c r="I83" s="198"/>
      <c r="J83" s="206"/>
    </row>
    <row r="84" spans="1:10" s="86" customFormat="1" ht="17.399999999999999" hidden="1" customHeight="1" x14ac:dyDescent="0.45">
      <c r="A84" s="95"/>
      <c r="B84" s="235"/>
      <c r="C84" s="234"/>
      <c r="D84" s="185"/>
      <c r="E84" s="96"/>
      <c r="F84" s="99"/>
      <c r="G84" s="201"/>
      <c r="H84" s="202"/>
      <c r="I84" s="203"/>
      <c r="J84" s="204"/>
    </row>
    <row r="85" spans="1:10" s="86" customFormat="1" ht="17.399999999999999" customHeight="1" x14ac:dyDescent="0.45">
      <c r="A85" s="95"/>
      <c r="B85" s="177"/>
      <c r="C85" s="234"/>
      <c r="D85" s="185"/>
      <c r="E85" s="96"/>
      <c r="F85" s="99"/>
      <c r="G85" s="182">
        <v>12</v>
      </c>
      <c r="H85" s="183"/>
      <c r="I85" s="178"/>
      <c r="J85" s="179">
        <f>SUM(I84:I88)</f>
        <v>0</v>
      </c>
    </row>
    <row r="86" spans="1:10" s="86" customFormat="1" ht="17.399999999999999" customHeight="1" x14ac:dyDescent="0.45">
      <c r="A86" s="95"/>
      <c r="B86" s="177"/>
      <c r="C86" s="234"/>
      <c r="D86" s="185"/>
      <c r="E86" s="96"/>
      <c r="F86" s="99"/>
      <c r="G86" s="182" t="s">
        <v>51</v>
      </c>
      <c r="H86" s="183"/>
      <c r="I86" s="178"/>
      <c r="J86" s="192"/>
    </row>
    <row r="87" spans="1:10" s="86" customFormat="1" ht="17.399999999999999" customHeight="1" x14ac:dyDescent="0.45">
      <c r="A87" s="95"/>
      <c r="B87" s="218"/>
      <c r="C87" s="236"/>
      <c r="D87" s="219"/>
      <c r="E87" s="96"/>
      <c r="F87" s="99"/>
      <c r="G87" s="187"/>
      <c r="H87" s="188"/>
      <c r="I87" s="189"/>
      <c r="J87" s="190"/>
    </row>
    <row r="88" spans="1:10" s="86" customFormat="1" ht="17.399999999999999" hidden="1" customHeight="1" x14ac:dyDescent="0.45">
      <c r="A88" s="95"/>
      <c r="B88" s="220"/>
      <c r="C88" s="237"/>
      <c r="D88" s="221"/>
      <c r="E88" s="96"/>
      <c r="F88" s="99"/>
      <c r="G88" s="196"/>
      <c r="H88" s="197"/>
      <c r="I88" s="198"/>
      <c r="J88" s="199"/>
    </row>
    <row r="89" spans="1:10" s="86" customFormat="1" ht="17.399999999999999" hidden="1" customHeight="1" x14ac:dyDescent="0.45">
      <c r="A89" s="95"/>
      <c r="B89" s="223"/>
      <c r="C89" s="238"/>
      <c r="D89" s="224"/>
      <c r="E89" s="96"/>
      <c r="F89" s="99"/>
      <c r="G89" s="201"/>
      <c r="H89" s="202"/>
      <c r="I89" s="203"/>
      <c r="J89" s="204"/>
    </row>
    <row r="90" spans="1:10" s="86" customFormat="1" ht="17.399999999999999" customHeight="1" x14ac:dyDescent="0.45">
      <c r="A90" s="95"/>
      <c r="B90" s="216" t="s">
        <v>52</v>
      </c>
      <c r="C90" s="234"/>
      <c r="D90" s="192">
        <f>SUM(C89:C96)</f>
        <v>0</v>
      </c>
      <c r="E90" s="96"/>
      <c r="F90" s="99"/>
      <c r="G90" s="182">
        <v>13</v>
      </c>
      <c r="H90" s="183"/>
      <c r="I90" s="178"/>
      <c r="J90" s="184">
        <f>SUM(I89:I96)</f>
        <v>0</v>
      </c>
    </row>
    <row r="91" spans="1:10" s="86" customFormat="1" ht="17.399999999999999" customHeight="1" x14ac:dyDescent="0.45">
      <c r="A91" s="95"/>
      <c r="B91" s="235"/>
      <c r="C91" s="234"/>
      <c r="D91" s="185"/>
      <c r="E91" s="96"/>
      <c r="F91" s="99"/>
      <c r="G91" s="182" t="s">
        <v>53</v>
      </c>
      <c r="H91" s="183"/>
      <c r="I91" s="178"/>
      <c r="J91" s="192"/>
    </row>
    <row r="92" spans="1:10" s="86" customFormat="1" ht="17.399999999999999" customHeight="1" x14ac:dyDescent="0.45">
      <c r="A92" s="95"/>
      <c r="B92" s="235"/>
      <c r="C92" s="234"/>
      <c r="D92" s="185"/>
      <c r="E92" s="96"/>
      <c r="F92" s="99"/>
      <c r="G92" s="191"/>
      <c r="H92" s="183"/>
      <c r="I92" s="178"/>
      <c r="J92" s="192"/>
    </row>
    <row r="93" spans="1:10" s="86" customFormat="1" ht="17.399999999999999" customHeight="1" x14ac:dyDescent="0.45">
      <c r="A93" s="95"/>
      <c r="B93" s="235"/>
      <c r="C93" s="234"/>
      <c r="D93" s="185"/>
      <c r="E93" s="96"/>
      <c r="F93" s="99"/>
      <c r="G93" s="191"/>
      <c r="H93" s="183"/>
      <c r="I93" s="178"/>
      <c r="J93" s="192"/>
    </row>
    <row r="94" spans="1:10" s="86" customFormat="1" ht="17.399999999999999" customHeight="1" x14ac:dyDescent="0.45">
      <c r="A94" s="95"/>
      <c r="B94" s="235"/>
      <c r="C94" s="234"/>
      <c r="D94" s="185"/>
      <c r="E94" s="96"/>
      <c r="F94" s="99"/>
      <c r="G94" s="191"/>
      <c r="H94" s="183"/>
      <c r="I94" s="178"/>
      <c r="J94" s="192"/>
    </row>
    <row r="95" spans="1:10" s="86" customFormat="1" ht="17.399999999999999" customHeight="1" x14ac:dyDescent="0.45">
      <c r="A95" s="95"/>
      <c r="B95" s="239"/>
      <c r="C95" s="236"/>
      <c r="D95" s="219"/>
      <c r="E95" s="96"/>
      <c r="F95" s="99"/>
      <c r="G95" s="187"/>
      <c r="H95" s="188"/>
      <c r="I95" s="189"/>
      <c r="J95" s="190"/>
    </row>
    <row r="96" spans="1:10" s="86" customFormat="1" ht="17.399999999999999" hidden="1" customHeight="1" x14ac:dyDescent="0.45">
      <c r="A96" s="95"/>
      <c r="B96" s="240"/>
      <c r="C96" s="198"/>
      <c r="D96" s="221"/>
      <c r="E96" s="96"/>
      <c r="F96" s="99"/>
      <c r="G96" s="196"/>
      <c r="H96" s="197"/>
      <c r="I96" s="198"/>
      <c r="J96" s="199"/>
    </row>
    <row r="97" spans="1:10" s="86" customFormat="1" ht="17.399999999999999" hidden="1" customHeight="1" x14ac:dyDescent="0.45">
      <c r="A97" s="95"/>
      <c r="B97" s="223"/>
      <c r="C97" s="203"/>
      <c r="D97" s="224"/>
      <c r="E97" s="96"/>
      <c r="F97" s="99"/>
      <c r="G97" s="201"/>
      <c r="H97" s="202"/>
      <c r="I97" s="203"/>
      <c r="J97" s="204"/>
    </row>
    <row r="98" spans="1:10" s="86" customFormat="1" ht="17.399999999999999" customHeight="1" x14ac:dyDescent="0.45">
      <c r="A98" s="95"/>
      <c r="B98" s="241" t="s">
        <v>55</v>
      </c>
      <c r="C98" s="242"/>
      <c r="D98" s="192">
        <f>SUM(C97:C108)</f>
        <v>0</v>
      </c>
      <c r="E98" s="96"/>
      <c r="F98" s="99"/>
      <c r="G98" s="182">
        <v>14</v>
      </c>
      <c r="H98" s="183"/>
      <c r="I98" s="178"/>
      <c r="J98" s="179">
        <f>SUM(I97:I102)</f>
        <v>0</v>
      </c>
    </row>
    <row r="99" spans="1:10" s="86" customFormat="1" ht="17.399999999999999" customHeight="1" x14ac:dyDescent="0.45">
      <c r="A99" s="95"/>
      <c r="B99" s="243"/>
      <c r="C99" s="242"/>
      <c r="D99" s="192"/>
      <c r="E99" s="96"/>
      <c r="F99" s="99"/>
      <c r="G99" s="182" t="s">
        <v>54</v>
      </c>
      <c r="H99" s="183"/>
      <c r="I99" s="178"/>
      <c r="J99" s="192"/>
    </row>
    <row r="100" spans="1:10" s="86" customFormat="1" ht="17.399999999999999" customHeight="1" x14ac:dyDescent="0.45">
      <c r="A100" s="95"/>
      <c r="B100" s="243"/>
      <c r="C100" s="242"/>
      <c r="D100" s="185"/>
      <c r="E100" s="96"/>
      <c r="F100" s="99"/>
      <c r="G100" s="191"/>
      <c r="H100" s="183"/>
      <c r="I100" s="178"/>
      <c r="J100" s="192"/>
    </row>
    <row r="101" spans="1:10" s="86" customFormat="1" ht="17.399999999999999" customHeight="1" x14ac:dyDescent="0.45">
      <c r="A101" s="95"/>
      <c r="B101" s="243"/>
      <c r="C101" s="242"/>
      <c r="D101" s="98"/>
      <c r="E101" s="96"/>
      <c r="F101" s="99"/>
      <c r="G101" s="102"/>
      <c r="H101" s="188"/>
      <c r="I101" s="189"/>
      <c r="J101" s="101"/>
    </row>
    <row r="102" spans="1:10" s="86" customFormat="1" ht="17.399999999999999" hidden="1" customHeight="1" x14ac:dyDescent="0.45">
      <c r="A102" s="95"/>
      <c r="B102" s="243"/>
      <c r="C102" s="242"/>
      <c r="D102" s="185"/>
      <c r="E102" s="96"/>
      <c r="F102" s="99"/>
      <c r="G102" s="103"/>
      <c r="H102" s="197"/>
      <c r="I102" s="198"/>
      <c r="J102" s="199"/>
    </row>
    <row r="103" spans="1:10" s="86" customFormat="1" ht="17.399999999999999" hidden="1" customHeight="1" x14ac:dyDescent="0.45">
      <c r="A103" s="95"/>
      <c r="B103" s="243"/>
      <c r="C103" s="242"/>
      <c r="D103" s="185"/>
      <c r="E103" s="96"/>
      <c r="F103" s="99"/>
      <c r="G103" s="104"/>
      <c r="H103" s="202"/>
      <c r="I103" s="203"/>
      <c r="J103" s="204"/>
    </row>
    <row r="104" spans="1:10" s="86" customFormat="1" ht="17.399999999999999" customHeight="1" x14ac:dyDescent="0.45">
      <c r="A104" s="95"/>
      <c r="B104" s="243"/>
      <c r="C104" s="242"/>
      <c r="D104" s="185"/>
      <c r="E104" s="96"/>
      <c r="F104" s="270" t="s">
        <v>122</v>
      </c>
      <c r="G104" s="167">
        <v>15</v>
      </c>
      <c r="H104" s="183"/>
      <c r="I104" s="178"/>
      <c r="J104" s="184">
        <f>SUM(I103:I108)</f>
        <v>0</v>
      </c>
    </row>
    <row r="105" spans="1:10" s="86" customFormat="1" ht="17.399999999999999" customHeight="1" x14ac:dyDescent="0.45">
      <c r="A105" s="95"/>
      <c r="B105" s="243"/>
      <c r="C105" s="242"/>
      <c r="D105" s="185"/>
      <c r="E105" s="96"/>
      <c r="F105" s="99"/>
      <c r="G105" s="167" t="s">
        <v>56</v>
      </c>
      <c r="H105" s="183"/>
      <c r="I105" s="178"/>
      <c r="J105" s="192"/>
    </row>
    <row r="106" spans="1:10" s="86" customFormat="1" ht="17.399999999999999" customHeight="1" x14ac:dyDescent="0.45">
      <c r="A106" s="95"/>
      <c r="B106" s="243"/>
      <c r="C106" s="242"/>
      <c r="D106" s="185"/>
      <c r="E106" s="96"/>
      <c r="F106" s="99"/>
      <c r="G106" s="168"/>
      <c r="H106" s="183"/>
      <c r="I106" s="178"/>
      <c r="J106" s="192"/>
    </row>
    <row r="107" spans="1:10" s="86" customFormat="1" ht="17.399999999999999" customHeight="1" x14ac:dyDescent="0.45">
      <c r="A107" s="95"/>
      <c r="B107" s="243"/>
      <c r="C107" s="242"/>
      <c r="D107" s="185"/>
      <c r="E107" s="96"/>
      <c r="F107" s="99"/>
      <c r="G107" s="168"/>
      <c r="H107" s="183"/>
      <c r="I107" s="178"/>
      <c r="J107" s="192"/>
    </row>
    <row r="108" spans="1:10" s="86" customFormat="1" ht="17.399999999999999" customHeight="1" thickBot="1" x14ac:dyDescent="0.5">
      <c r="A108" s="95"/>
      <c r="B108" s="244"/>
      <c r="C108" s="245"/>
      <c r="D108" s="246"/>
      <c r="E108" s="96"/>
      <c r="F108" s="99"/>
      <c r="G108" s="269"/>
      <c r="H108" s="248"/>
      <c r="I108" s="208"/>
      <c r="J108" s="192"/>
    </row>
    <row r="109" spans="1:10" s="86" customFormat="1" ht="13.2" customHeight="1" x14ac:dyDescent="0.45">
      <c r="A109" s="113"/>
      <c r="B109" s="440" t="s">
        <v>112</v>
      </c>
      <c r="C109" s="441"/>
      <c r="D109" s="444">
        <f>SUM(D11,D51,D66,D78,D90,D98)</f>
        <v>0</v>
      </c>
      <c r="E109" s="180"/>
      <c r="F109" s="249"/>
      <c r="G109" s="446" t="s">
        <v>113</v>
      </c>
      <c r="H109" s="447"/>
      <c r="I109" s="448"/>
      <c r="J109" s="444">
        <f>SUM(J11,J15,,J21,J30,J38,J45,J51,J60,J66,J72,J78,J85,J90,J98,J104)</f>
        <v>0</v>
      </c>
    </row>
    <row r="110" spans="1:10" s="86" customFormat="1" ht="13.2" customHeight="1" thickBot="1" x14ac:dyDescent="0.5">
      <c r="A110" s="115"/>
      <c r="B110" s="442"/>
      <c r="C110" s="443"/>
      <c r="D110" s="445"/>
      <c r="E110" s="180"/>
      <c r="F110" s="250"/>
      <c r="G110" s="449"/>
      <c r="H110" s="449"/>
      <c r="I110" s="450"/>
      <c r="J110" s="445"/>
    </row>
    <row r="111" spans="1:10" s="86" customFormat="1" ht="13.2" customHeight="1" thickBot="1" x14ac:dyDescent="0.5">
      <c r="A111" s="521" t="s">
        <v>91</v>
      </c>
      <c r="B111" s="524" t="s">
        <v>127</v>
      </c>
      <c r="C111" s="525"/>
      <c r="D111" s="425"/>
      <c r="E111" s="96"/>
      <c r="F111" s="531" t="s">
        <v>58</v>
      </c>
      <c r="G111" s="432" t="s">
        <v>131</v>
      </c>
      <c r="H111" s="451" t="s">
        <v>92</v>
      </c>
      <c r="I111" s="452"/>
      <c r="J111" s="456">
        <f>'鑑賞サポート費申請書（１年目・個別活動３）'!D37</f>
        <v>0</v>
      </c>
    </row>
    <row r="112" spans="1:10" s="86" customFormat="1" ht="13.2" customHeight="1" thickBot="1" x14ac:dyDescent="0.5">
      <c r="A112" s="522"/>
      <c r="B112" s="526"/>
      <c r="C112" s="527"/>
      <c r="D112" s="426"/>
      <c r="E112" s="96"/>
      <c r="F112" s="532"/>
      <c r="G112" s="433"/>
      <c r="H112" s="453"/>
      <c r="I112" s="452"/>
      <c r="J112" s="457"/>
    </row>
    <row r="113" spans="1:10" s="86" customFormat="1" ht="13.2" customHeight="1" thickBot="1" x14ac:dyDescent="0.5">
      <c r="A113" s="522"/>
      <c r="B113" s="526"/>
      <c r="C113" s="527"/>
      <c r="D113" s="426"/>
      <c r="E113" s="96"/>
      <c r="F113" s="532"/>
      <c r="G113" s="433"/>
      <c r="H113" s="453"/>
      <c r="I113" s="452"/>
      <c r="J113" s="457"/>
    </row>
    <row r="114" spans="1:10" s="86" customFormat="1" ht="13.2" customHeight="1" thickBot="1" x14ac:dyDescent="0.5">
      <c r="A114" s="522"/>
      <c r="B114" s="526"/>
      <c r="C114" s="527"/>
      <c r="D114" s="530"/>
      <c r="E114" s="96"/>
      <c r="F114" s="532"/>
      <c r="G114" s="433"/>
      <c r="H114" s="453"/>
      <c r="I114" s="452"/>
      <c r="J114" s="457"/>
    </row>
    <row r="115" spans="1:10" s="86" customFormat="1" ht="13.2" customHeight="1" thickBot="1" x14ac:dyDescent="0.5">
      <c r="A115" s="522"/>
      <c r="B115" s="526"/>
      <c r="C115" s="527"/>
      <c r="D115" s="426"/>
      <c r="E115" s="96"/>
      <c r="F115" s="533"/>
      <c r="G115" s="432" t="s">
        <v>132</v>
      </c>
      <c r="H115" s="451" t="s">
        <v>93</v>
      </c>
      <c r="I115" s="452"/>
      <c r="J115" s="456">
        <f>'創作環境サポート費申請書（１年目・個別活動３）'!D34</f>
        <v>0</v>
      </c>
    </row>
    <row r="116" spans="1:10" s="86" customFormat="1" ht="13.2" customHeight="1" thickBot="1" x14ac:dyDescent="0.5">
      <c r="A116" s="522"/>
      <c r="B116" s="526"/>
      <c r="C116" s="527"/>
      <c r="D116" s="426"/>
      <c r="E116" s="96"/>
      <c r="F116" s="533"/>
      <c r="G116" s="433"/>
      <c r="H116" s="453"/>
      <c r="I116" s="452"/>
      <c r="J116" s="457"/>
    </row>
    <row r="117" spans="1:10" s="86" customFormat="1" ht="12" customHeight="1" thickBot="1" x14ac:dyDescent="0.5">
      <c r="A117" s="522"/>
      <c r="B117" s="526"/>
      <c r="C117" s="527"/>
      <c r="D117" s="426"/>
      <c r="E117" s="96" t="s">
        <v>57</v>
      </c>
      <c r="F117" s="534"/>
      <c r="G117" s="433"/>
      <c r="H117" s="453"/>
      <c r="I117" s="452"/>
      <c r="J117" s="457"/>
    </row>
    <row r="118" spans="1:10" s="86" customFormat="1" ht="12" customHeight="1" thickBot="1" x14ac:dyDescent="0.5">
      <c r="A118" s="522"/>
      <c r="B118" s="526"/>
      <c r="C118" s="527"/>
      <c r="D118" s="426"/>
      <c r="E118" s="96"/>
      <c r="F118" s="535"/>
      <c r="G118" s="433"/>
      <c r="H118" s="453"/>
      <c r="I118" s="452"/>
      <c r="J118" s="457"/>
    </row>
    <row r="119" spans="1:10" s="86" customFormat="1" ht="11.1" customHeight="1" x14ac:dyDescent="0.45">
      <c r="A119" s="522"/>
      <c r="B119" s="526"/>
      <c r="C119" s="527"/>
      <c r="D119" s="426"/>
      <c r="E119" s="96" t="s">
        <v>57</v>
      </c>
      <c r="F119" s="436" t="s">
        <v>117</v>
      </c>
      <c r="G119" s="437"/>
      <c r="H119" s="517"/>
      <c r="I119" s="518"/>
      <c r="J119" s="462">
        <f>SUM(J111,J115)</f>
        <v>0</v>
      </c>
    </row>
    <row r="120" spans="1:10" s="86" customFormat="1" ht="11.4" thickBot="1" x14ac:dyDescent="0.5">
      <c r="A120" s="523"/>
      <c r="B120" s="528"/>
      <c r="C120" s="529"/>
      <c r="D120" s="427"/>
      <c r="E120" s="96"/>
      <c r="F120" s="373"/>
      <c r="G120" s="374"/>
      <c r="H120" s="519"/>
      <c r="I120" s="520"/>
      <c r="J120" s="463"/>
    </row>
    <row r="121" spans="1:10" s="86" customFormat="1" ht="14.4" x14ac:dyDescent="0.45">
      <c r="A121" s="539" t="s">
        <v>59</v>
      </c>
      <c r="B121" s="267" t="s">
        <v>60</v>
      </c>
      <c r="C121" s="268"/>
      <c r="D121" s="274">
        <f>J129-(D109+D111)</f>
        <v>0</v>
      </c>
      <c r="E121" s="96"/>
      <c r="F121" s="370" t="s">
        <v>118</v>
      </c>
      <c r="G121" s="371"/>
      <c r="H121" s="546"/>
      <c r="I121" s="547"/>
      <c r="J121" s="376">
        <f>SUM(J109,J119)</f>
        <v>0</v>
      </c>
    </row>
    <row r="122" spans="1:10" s="86" customFormat="1" ht="15" thickBot="1" x14ac:dyDescent="0.5">
      <c r="A122" s="368"/>
      <c r="B122" s="265"/>
      <c r="C122" s="266"/>
      <c r="D122" s="192"/>
      <c r="E122" s="96"/>
      <c r="F122" s="548"/>
      <c r="G122" s="549"/>
      <c r="H122" s="549"/>
      <c r="I122" s="550"/>
      <c r="J122" s="377"/>
    </row>
    <row r="123" spans="1:10" s="86" customFormat="1" ht="14.4" hidden="1" x14ac:dyDescent="0.45">
      <c r="A123" s="540"/>
      <c r="B123" s="117"/>
      <c r="C123" s="75"/>
      <c r="D123" s="118"/>
      <c r="E123" s="96"/>
      <c r="F123" s="119"/>
      <c r="G123" s="120"/>
      <c r="H123" s="121"/>
      <c r="I123" s="122"/>
      <c r="J123" s="258"/>
    </row>
    <row r="124" spans="1:10" s="86" customFormat="1" ht="14.4" x14ac:dyDescent="0.45">
      <c r="A124" s="540"/>
      <c r="B124" s="117"/>
      <c r="C124" s="75"/>
      <c r="D124" s="100"/>
      <c r="E124" s="96"/>
      <c r="F124" s="378" t="s">
        <v>119</v>
      </c>
      <c r="G124" s="379"/>
      <c r="H124" s="183"/>
      <c r="I124" s="272"/>
      <c r="J124" s="184"/>
    </row>
    <row r="125" spans="1:10" s="86" customFormat="1" ht="14.4" x14ac:dyDescent="0.45">
      <c r="A125" s="540"/>
      <c r="B125" s="117"/>
      <c r="C125" s="75"/>
      <c r="D125" s="118"/>
      <c r="E125" s="96"/>
      <c r="F125" s="378"/>
      <c r="G125" s="379"/>
      <c r="H125" s="183"/>
      <c r="I125" s="272"/>
      <c r="J125" s="259">
        <f>SUM(I123:I128)</f>
        <v>0</v>
      </c>
    </row>
    <row r="126" spans="1:10" s="86" customFormat="1" ht="15.6" hidden="1" customHeight="1" x14ac:dyDescent="0.45">
      <c r="A126" s="540"/>
      <c r="B126" s="117"/>
      <c r="C126" s="75"/>
      <c r="D126" s="118"/>
      <c r="E126" s="96"/>
      <c r="F126" s="378"/>
      <c r="G126" s="379"/>
      <c r="H126" s="183"/>
      <c r="I126" s="272"/>
      <c r="J126" s="123"/>
    </row>
    <row r="127" spans="1:10" s="86" customFormat="1" ht="14.4" x14ac:dyDescent="0.45">
      <c r="A127" s="540"/>
      <c r="B127" s="117"/>
      <c r="C127" s="75"/>
      <c r="D127" s="118"/>
      <c r="E127" s="96"/>
      <c r="F127" s="378"/>
      <c r="G127" s="379"/>
      <c r="H127" s="233"/>
      <c r="I127" s="290"/>
      <c r="J127" s="123"/>
    </row>
    <row r="128" spans="1:10" s="86" customFormat="1" ht="15" thickBot="1" x14ac:dyDescent="0.5">
      <c r="A128" s="541"/>
      <c r="B128" s="382" t="s">
        <v>61</v>
      </c>
      <c r="C128" s="383"/>
      <c r="D128" s="124"/>
      <c r="E128" s="125"/>
      <c r="F128" s="380"/>
      <c r="G128" s="381"/>
      <c r="H128" s="271" t="s">
        <v>62</v>
      </c>
      <c r="I128" s="273"/>
      <c r="J128" s="126"/>
    </row>
    <row r="129" spans="1:10" s="86" customFormat="1" ht="49.2" customHeight="1" thickBot="1" x14ac:dyDescent="0.5">
      <c r="A129" s="464" t="s">
        <v>121</v>
      </c>
      <c r="B129" s="465"/>
      <c r="C129" s="465"/>
      <c r="D129" s="256">
        <f>J129</f>
        <v>0</v>
      </c>
      <c r="E129" s="233"/>
      <c r="F129" s="464" t="s">
        <v>120</v>
      </c>
      <c r="G129" s="465"/>
      <c r="H129" s="465"/>
      <c r="I129" s="466"/>
      <c r="J129" s="260">
        <f>SUM(J121,J125)</f>
        <v>0</v>
      </c>
    </row>
    <row r="130" spans="1:10" s="128" customFormat="1" ht="13.8" thickBot="1" x14ac:dyDescent="0.5">
      <c r="A130" s="127" t="s">
        <v>63</v>
      </c>
      <c r="B130" s="467" t="s">
        <v>94</v>
      </c>
      <c r="C130" s="467"/>
      <c r="D130" s="467"/>
      <c r="F130" s="129"/>
      <c r="G130" s="130"/>
      <c r="H130" s="130"/>
      <c r="I130" s="131"/>
      <c r="J130" s="132"/>
    </row>
    <row r="131" spans="1:10" s="128" customFormat="1" ht="51" customHeight="1" thickBot="1" x14ac:dyDescent="0.5">
      <c r="A131" s="133" t="s">
        <v>64</v>
      </c>
      <c r="B131" s="468" t="s">
        <v>65</v>
      </c>
      <c r="C131" s="469"/>
      <c r="D131" s="469"/>
      <c r="F131" s="470" t="s">
        <v>66</v>
      </c>
      <c r="G131" s="543" t="s">
        <v>133</v>
      </c>
      <c r="H131" s="544"/>
      <c r="I131" s="545"/>
      <c r="J131" s="134">
        <f>'鑑賞サポート費申請書（１年目・個別活動３）'!D35</f>
        <v>0</v>
      </c>
    </row>
    <row r="132" spans="1:10" s="136" customFormat="1" ht="51" customHeight="1" thickBot="1" x14ac:dyDescent="0.5">
      <c r="A132" s="135"/>
      <c r="B132" s="362"/>
      <c r="C132" s="363"/>
      <c r="D132" s="363"/>
      <c r="F132" s="542"/>
      <c r="G132" s="543" t="s">
        <v>134</v>
      </c>
      <c r="H132" s="544"/>
      <c r="I132" s="545"/>
      <c r="J132" s="134">
        <f>'創作環境サポート費申請書（１年目・個別活動３）'!D32</f>
        <v>0</v>
      </c>
    </row>
    <row r="133" spans="1:10" ht="5.4" customHeight="1" x14ac:dyDescent="0.45">
      <c r="B133" s="34"/>
      <c r="H133" s="34"/>
    </row>
    <row r="134" spans="1:10" ht="5.4" customHeight="1" x14ac:dyDescent="0.45">
      <c r="B134" s="34"/>
      <c r="H134" s="34"/>
    </row>
    <row r="135" spans="1:10" s="32" customFormat="1" ht="20.399999999999999" customHeight="1" x14ac:dyDescent="0.45">
      <c r="F135" s="33"/>
      <c r="G135" s="439"/>
      <c r="H135" s="439"/>
      <c r="I135" s="439"/>
      <c r="J135" s="439"/>
    </row>
    <row r="136" spans="1:10" x14ac:dyDescent="0.45">
      <c r="B136" s="34"/>
      <c r="H136" s="34"/>
    </row>
    <row r="137" spans="1:10" x14ac:dyDescent="0.45">
      <c r="B137" s="34"/>
    </row>
    <row r="138" spans="1:10" x14ac:dyDescent="0.45">
      <c r="B138" s="34"/>
    </row>
    <row r="139" spans="1:10" x14ac:dyDescent="0.45">
      <c r="B139" s="34"/>
    </row>
    <row r="140" spans="1:10" x14ac:dyDescent="0.45">
      <c r="B140" s="34"/>
    </row>
    <row r="141" spans="1:10" x14ac:dyDescent="0.45">
      <c r="B141" s="34"/>
    </row>
    <row r="142" spans="1:10" x14ac:dyDescent="0.45">
      <c r="B142" s="34"/>
    </row>
    <row r="143" spans="1:10" x14ac:dyDescent="0.45">
      <c r="B143" s="34"/>
    </row>
    <row r="144" spans="1:10" x14ac:dyDescent="0.45">
      <c r="B144" s="34"/>
    </row>
    <row r="145" spans="2:2" x14ac:dyDescent="0.45">
      <c r="B145" s="34"/>
    </row>
    <row r="146" spans="2:2" x14ac:dyDescent="0.45">
      <c r="B146" s="34"/>
    </row>
    <row r="147" spans="2:2" x14ac:dyDescent="0.45">
      <c r="B147" s="34"/>
    </row>
    <row r="148" spans="2:2" x14ac:dyDescent="0.45">
      <c r="B148" s="34"/>
    </row>
    <row r="149" spans="2:2" x14ac:dyDescent="0.45">
      <c r="B149" s="34"/>
    </row>
    <row r="150" spans="2:2" x14ac:dyDescent="0.45">
      <c r="B150" s="34"/>
    </row>
    <row r="151" spans="2:2" x14ac:dyDescent="0.45">
      <c r="B151" s="34"/>
    </row>
    <row r="152" spans="2:2" x14ac:dyDescent="0.45">
      <c r="B152" s="34"/>
    </row>
    <row r="153" spans="2:2" x14ac:dyDescent="0.45">
      <c r="B153" s="34"/>
    </row>
    <row r="154" spans="2:2" x14ac:dyDescent="0.45">
      <c r="B154" s="34"/>
    </row>
    <row r="155" spans="2:2" x14ac:dyDescent="0.45">
      <c r="B155" s="34"/>
    </row>
    <row r="156" spans="2:2" x14ac:dyDescent="0.45">
      <c r="B156" s="34"/>
    </row>
    <row r="157" spans="2:2" x14ac:dyDescent="0.45">
      <c r="B157" s="34"/>
    </row>
  </sheetData>
  <sheetProtection algorithmName="SHA-512" hashValue="efmi7xTDsBC0bteDmPmmfBmI4BgzxdOEkeQQScNOWJPH6gPfO1LXAuf2/PlmrPqvjEH9Xwv5qbC+XUKWfhqZsQ==" saltValue="V3FpQgyjs78UhH6P16bV2A==" spinCount="100000" sheet="1" objects="1" formatCells="0" insertRows="0" deleteRows="0"/>
  <mergeCells count="43">
    <mergeCell ref="F7:J7"/>
    <mergeCell ref="F121:I122"/>
    <mergeCell ref="J121:J122"/>
    <mergeCell ref="F124:G128"/>
    <mergeCell ref="B128:C128"/>
    <mergeCell ref="F9:G9"/>
    <mergeCell ref="B109:C110"/>
    <mergeCell ref="D109:D110"/>
    <mergeCell ref="G109:I110"/>
    <mergeCell ref="J109:J110"/>
    <mergeCell ref="G135:J135"/>
    <mergeCell ref="B130:D130"/>
    <mergeCell ref="B131:D131"/>
    <mergeCell ref="F131:F132"/>
    <mergeCell ref="G131:I131"/>
    <mergeCell ref="B132:D132"/>
    <mergeCell ref="G132:I132"/>
    <mergeCell ref="A129:C129"/>
    <mergeCell ref="F129:I129"/>
    <mergeCell ref="J111:J114"/>
    <mergeCell ref="G115:G118"/>
    <mergeCell ref="H115:I118"/>
    <mergeCell ref="J115:J118"/>
    <mergeCell ref="F119:I120"/>
    <mergeCell ref="J119:J120"/>
    <mergeCell ref="A111:A120"/>
    <mergeCell ref="B111:C120"/>
    <mergeCell ref="D111:D120"/>
    <mergeCell ref="F111:F118"/>
    <mergeCell ref="G111:G114"/>
    <mergeCell ref="H111:I114"/>
    <mergeCell ref="A121:A128"/>
    <mergeCell ref="A6:D6"/>
    <mergeCell ref="F6:G6"/>
    <mergeCell ref="H6:J6"/>
    <mergeCell ref="H1:J1"/>
    <mergeCell ref="A2:C2"/>
    <mergeCell ref="F2:G3"/>
    <mergeCell ref="H2:J3"/>
    <mergeCell ref="A4:B5"/>
    <mergeCell ref="C4:D5"/>
    <mergeCell ref="F4:G5"/>
    <mergeCell ref="H4:J5"/>
  </mergeCells>
  <phoneticPr fontId="2"/>
  <dataValidations count="2">
    <dataValidation allowBlank="1" showInputMessage="1" showErrorMessage="1" promptTitle="【重要】" prompt="収入の合計額と一致していますか？" sqref="J129:J130" xr:uid="{0DF7855B-7E99-4E3F-B711-DCA3835DD0CE}"/>
    <dataValidation allowBlank="1" showInputMessage="1" showErrorMessage="1" promptTitle="【重要】" prompt="支出の合計額と一致していますか？" sqref="D129" xr:uid="{2E8CD8A9-76EF-46F3-B9B4-5E7F123A8C02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2EFF-C39C-4921-98EB-112C836F567B}">
  <sheetPr>
    <tabColor theme="5" tint="0.59999389629810485"/>
  </sheetPr>
  <dimension ref="A1:AC52"/>
  <sheetViews>
    <sheetView zoomScale="70" zoomScaleNormal="70" workbookViewId="0">
      <selection activeCell="B1" sqref="B1"/>
    </sheetView>
  </sheetViews>
  <sheetFormatPr defaultColWidth="8.09765625" defaultRowHeight="10.8" x14ac:dyDescent="0.45"/>
  <cols>
    <col min="1" max="1" width="2.69921875" style="23" customWidth="1"/>
    <col min="2" max="2" width="90" style="23" customWidth="1"/>
    <col min="3" max="3" width="1.3984375" style="23" customWidth="1"/>
    <col min="4" max="4" width="43.19921875" style="23" customWidth="1"/>
    <col min="5" max="5" width="16.09765625" style="23" bestFit="1" customWidth="1"/>
    <col min="6" max="6" width="11.8984375" style="23" bestFit="1" customWidth="1"/>
    <col min="7" max="7" width="24.19921875" style="23" hidden="1" customWidth="1"/>
    <col min="8" max="9" width="8.69921875" style="23" hidden="1" customWidth="1"/>
    <col min="10" max="10" width="7.09765625" style="23" customWidth="1"/>
    <col min="11" max="16384" width="8.09765625" style="23"/>
  </cols>
  <sheetData>
    <row r="1" spans="1:29" s="24" customFormat="1" ht="48.75" customHeight="1" thickBot="1" x14ac:dyDescent="0.5">
      <c r="A1" s="137"/>
      <c r="B1" s="295" t="s">
        <v>138</v>
      </c>
      <c r="C1" s="35"/>
      <c r="D1" s="35"/>
      <c r="E1" s="35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" x14ac:dyDescent="0.45">
      <c r="B2" s="475" t="s">
        <v>67</v>
      </c>
      <c r="C2" s="37"/>
      <c r="D2" s="138" t="s">
        <v>95</v>
      </c>
    </row>
    <row r="3" spans="1:29" ht="27" customHeight="1" thickBot="1" x14ac:dyDescent="0.5">
      <c r="B3" s="476"/>
      <c r="C3" s="38"/>
      <c r="D3" s="139">
        <f>【サポート費計画表】!I2</f>
        <v>0</v>
      </c>
    </row>
    <row r="4" spans="1:29" ht="8.4" customHeight="1" thickBot="1" x14ac:dyDescent="0.5">
      <c r="B4" s="140"/>
      <c r="C4" s="38"/>
      <c r="D4" s="141"/>
    </row>
    <row r="5" spans="1:29" ht="18.600000000000001" thickTop="1" x14ac:dyDescent="0.45">
      <c r="A5" s="39"/>
      <c r="B5" s="477" t="s">
        <v>83</v>
      </c>
      <c r="C5" s="40"/>
      <c r="D5" s="142" t="s">
        <v>96</v>
      </c>
      <c r="E5" s="41"/>
      <c r="F5" s="41"/>
    </row>
    <row r="6" spans="1:29" ht="29.4" customHeight="1" thickBot="1" x14ac:dyDescent="0.5">
      <c r="A6" s="39"/>
      <c r="B6" s="478"/>
      <c r="C6" s="40"/>
      <c r="D6" s="143">
        <f>【サポート費計画表】!I3</f>
        <v>0</v>
      </c>
      <c r="E6" s="41"/>
      <c r="F6" s="41"/>
    </row>
    <row r="7" spans="1:29" ht="7.2" customHeight="1" thickTop="1" x14ac:dyDescent="0.45">
      <c r="A7" s="39"/>
      <c r="B7" s="38"/>
      <c r="C7" s="40"/>
      <c r="D7" s="144"/>
      <c r="E7" s="41"/>
      <c r="F7" s="41"/>
    </row>
    <row r="8" spans="1:29" ht="18" x14ac:dyDescent="0.45">
      <c r="A8" s="39"/>
      <c r="B8" s="145" t="s">
        <v>97</v>
      </c>
      <c r="C8" s="40"/>
      <c r="D8" s="138" t="s">
        <v>98</v>
      </c>
      <c r="E8" s="41"/>
      <c r="F8" s="41"/>
    </row>
    <row r="9" spans="1:29" ht="29.4" customHeight="1" x14ac:dyDescent="0.45">
      <c r="A9" s="39"/>
      <c r="B9" s="38"/>
      <c r="C9" s="40"/>
      <c r="D9" s="143">
        <f>【サポート費計画表】!E9</f>
        <v>0</v>
      </c>
      <c r="E9" s="41"/>
      <c r="F9" s="41"/>
    </row>
    <row r="10" spans="1:29" ht="9.6" customHeight="1" x14ac:dyDescent="0.45">
      <c r="A10" s="39"/>
      <c r="C10" s="40"/>
      <c r="D10" s="40"/>
      <c r="E10" s="41"/>
      <c r="F10" s="41"/>
    </row>
    <row r="11" spans="1:29" ht="36" customHeight="1" x14ac:dyDescent="0.45">
      <c r="A11" s="24"/>
      <c r="B11" s="479" t="s">
        <v>69</v>
      </c>
      <c r="C11" s="480"/>
      <c r="D11" s="481"/>
      <c r="E11" s="4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9" ht="63.6" customHeight="1" x14ac:dyDescent="0.45">
      <c r="A12" s="24"/>
      <c r="B12" s="482" t="s">
        <v>70</v>
      </c>
      <c r="C12" s="483"/>
      <c r="D12" s="484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9" ht="16.2" x14ac:dyDescent="0.45">
      <c r="A13" s="24"/>
      <c r="B13" s="280"/>
      <c r="C13" s="280"/>
      <c r="D13" s="281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9" ht="36.6" customHeight="1" x14ac:dyDescent="0.45">
      <c r="A14" s="24"/>
      <c r="B14" s="479" t="s">
        <v>71</v>
      </c>
      <c r="C14" s="480"/>
      <c r="D14" s="481"/>
      <c r="E14" s="4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9" ht="256.2" customHeight="1" x14ac:dyDescent="0.45">
      <c r="A15" s="24"/>
      <c r="B15" s="560"/>
      <c r="C15" s="561"/>
      <c r="D15" s="562"/>
      <c r="E15" s="4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9" s="47" customFormat="1" ht="7.2" customHeight="1" x14ac:dyDescent="0.45">
      <c r="A16" s="23"/>
      <c r="B16" s="283"/>
      <c r="C16" s="283"/>
      <c r="D16" s="283"/>
      <c r="E16" s="4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1.4" customHeight="1" x14ac:dyDescent="0.45">
      <c r="A17" s="24"/>
      <c r="B17" s="288"/>
      <c r="C17" s="288"/>
      <c r="D17" s="289"/>
      <c r="E17" s="5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7" customFormat="1" ht="45" customHeight="1" x14ac:dyDescent="0.45">
      <c r="A18" s="23"/>
      <c r="B18" s="479" t="s">
        <v>72</v>
      </c>
      <c r="C18" s="480"/>
      <c r="D18" s="481"/>
      <c r="E18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8.8" customHeight="1" x14ac:dyDescent="0.45">
      <c r="A19" s="47"/>
      <c r="B19" s="554" t="s">
        <v>130</v>
      </c>
      <c r="C19" s="509"/>
      <c r="D19" s="278" t="s">
        <v>73</v>
      </c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8.8" hidden="1" customHeight="1" x14ac:dyDescent="0.45">
      <c r="A20" s="51"/>
      <c r="B20" s="489"/>
      <c r="C20" s="555"/>
      <c r="D20" s="146"/>
      <c r="E20" s="48"/>
      <c r="F20" s="51"/>
    </row>
    <row r="21" spans="1:25" ht="28.8" customHeight="1" x14ac:dyDescent="0.45">
      <c r="A21" s="51"/>
      <c r="B21" s="489"/>
      <c r="C21" s="555"/>
      <c r="D21" s="146"/>
      <c r="E21" s="48"/>
      <c r="F21" s="51"/>
    </row>
    <row r="22" spans="1:25" ht="27.6" customHeight="1" x14ac:dyDescent="0.45">
      <c r="A22" s="51"/>
      <c r="B22" s="489"/>
      <c r="C22" s="555"/>
      <c r="D22" s="146"/>
      <c r="E22" s="48"/>
      <c r="F22" s="51"/>
    </row>
    <row r="23" spans="1:25" ht="27.6" customHeight="1" x14ac:dyDescent="0.45">
      <c r="A23" s="51"/>
      <c r="B23" s="489"/>
      <c r="C23" s="555"/>
      <c r="D23" s="147"/>
      <c r="E23" s="48"/>
      <c r="F23" s="51"/>
    </row>
    <row r="24" spans="1:25" ht="27.6" customHeight="1" x14ac:dyDescent="0.45">
      <c r="A24" s="51"/>
      <c r="B24" s="489"/>
      <c r="C24" s="555"/>
      <c r="D24" s="147"/>
      <c r="E24" s="48"/>
      <c r="F24" s="51"/>
    </row>
    <row r="25" spans="1:25" ht="28.2" customHeight="1" x14ac:dyDescent="0.45">
      <c r="A25" s="51"/>
      <c r="B25" s="489"/>
      <c r="C25" s="555"/>
      <c r="D25" s="148"/>
      <c r="E25" s="48"/>
      <c r="F25" s="51"/>
    </row>
    <row r="26" spans="1:25" ht="27.6" customHeight="1" x14ac:dyDescent="0.45">
      <c r="A26" s="51"/>
      <c r="B26" s="489"/>
      <c r="C26" s="555"/>
      <c r="D26" s="146"/>
      <c r="E26" s="48"/>
      <c r="F26" s="51"/>
    </row>
    <row r="27" spans="1:25" ht="27.6" customHeight="1" x14ac:dyDescent="0.45">
      <c r="A27" s="51"/>
      <c r="B27" s="489"/>
      <c r="C27" s="555"/>
      <c r="D27" s="146"/>
      <c r="E27" s="48"/>
      <c r="F27" s="51"/>
    </row>
    <row r="28" spans="1:25" ht="27.6" customHeight="1" x14ac:dyDescent="0.45">
      <c r="A28" s="51"/>
      <c r="B28" s="489"/>
      <c r="C28" s="555"/>
      <c r="D28" s="146"/>
      <c r="E28" s="48"/>
      <c r="F28" s="51"/>
    </row>
    <row r="29" spans="1:25" ht="27.6" customHeight="1" x14ac:dyDescent="0.45">
      <c r="A29" s="51"/>
      <c r="B29" s="489"/>
      <c r="C29" s="555"/>
      <c r="D29" s="146"/>
      <c r="E29" s="48"/>
      <c r="F29" s="51"/>
    </row>
    <row r="30" spans="1:25" ht="26.4" customHeight="1" thickBot="1" x14ac:dyDescent="0.5">
      <c r="A30" s="51"/>
      <c r="B30" s="489"/>
      <c r="C30" s="555"/>
      <c r="D30" s="146"/>
      <c r="E30" s="48"/>
      <c r="F30" s="51"/>
    </row>
    <row r="31" spans="1:25" ht="22.8" hidden="1" thickBot="1" x14ac:dyDescent="0.5">
      <c r="A31" s="51"/>
      <c r="B31" s="485"/>
      <c r="C31" s="553"/>
      <c r="D31" s="149"/>
      <c r="E31" s="51"/>
      <c r="F31" s="51"/>
    </row>
    <row r="32" spans="1:25" ht="22.8" hidden="1" thickBot="1" x14ac:dyDescent="0.5">
      <c r="A32" s="51"/>
      <c r="B32" s="493"/>
      <c r="C32" s="556"/>
      <c r="D32" s="150"/>
      <c r="E32" s="51"/>
      <c r="F32" s="51"/>
    </row>
    <row r="33" spans="1:9" ht="36" customHeight="1" thickBot="1" x14ac:dyDescent="0.5">
      <c r="A33" s="51"/>
      <c r="B33" s="506" t="s">
        <v>74</v>
      </c>
      <c r="C33" s="507"/>
      <c r="D33" s="151">
        <f>SUM(D20:D32)</f>
        <v>0</v>
      </c>
      <c r="E33" s="51"/>
      <c r="F33" s="52"/>
    </row>
    <row r="34" spans="1:9" ht="9.9" customHeight="1" thickBot="1" x14ac:dyDescent="0.5">
      <c r="B34" s="293"/>
      <c r="C34" s="293"/>
      <c r="D34" s="284"/>
      <c r="E34" s="53"/>
      <c r="F34" s="54"/>
      <c r="G34" s="55"/>
      <c r="H34" s="21"/>
      <c r="I34" s="21"/>
    </row>
    <row r="35" spans="1:9" ht="58.8" customHeight="1" thickBot="1" x14ac:dyDescent="0.5">
      <c r="B35" s="497" t="s">
        <v>99</v>
      </c>
      <c r="C35" s="496"/>
      <c r="D35" s="151">
        <f>IF(D33&gt;=200000,200000,D33)</f>
        <v>0</v>
      </c>
      <c r="E35" s="56" t="s">
        <v>100</v>
      </c>
      <c r="G35" s="55"/>
      <c r="H35" s="21"/>
      <c r="I35" s="21"/>
    </row>
    <row r="36" spans="1:9" ht="19.8" thickBot="1" x14ac:dyDescent="0.5">
      <c r="B36" s="293"/>
      <c r="C36" s="293"/>
      <c r="D36" s="285"/>
      <c r="E36" s="57"/>
      <c r="G36" s="58"/>
    </row>
    <row r="37" spans="1:9" ht="58.8" customHeight="1" thickBot="1" x14ac:dyDescent="0.5">
      <c r="B37" s="497" t="s">
        <v>104</v>
      </c>
      <c r="C37" s="496"/>
      <c r="D37" s="151">
        <f>IF(D33&gt;=200000,D33-200000,0)</f>
        <v>0</v>
      </c>
      <c r="E37" s="56" t="s">
        <v>105</v>
      </c>
      <c r="G37" s="55"/>
      <c r="H37" s="21"/>
      <c r="I37" s="21"/>
    </row>
    <row r="38" spans="1:9" ht="11.4" customHeight="1" x14ac:dyDescent="0.45">
      <c r="B38" s="294"/>
      <c r="C38" s="294"/>
      <c r="F38" s="21"/>
      <c r="G38" s="55"/>
      <c r="H38" s="21"/>
      <c r="I38" s="21"/>
    </row>
    <row r="39" spans="1:9" ht="45.6" customHeight="1" x14ac:dyDescent="0.45">
      <c r="B39" s="491" t="s">
        <v>106</v>
      </c>
      <c r="C39" s="492"/>
      <c r="D39" s="492"/>
      <c r="E39" s="37"/>
      <c r="F39"/>
      <c r="G39" s="58"/>
    </row>
    <row r="40" spans="1:9" ht="45.6" customHeight="1" x14ac:dyDescent="0.45">
      <c r="B40" s="491" t="s">
        <v>101</v>
      </c>
      <c r="C40" s="492"/>
      <c r="D40" s="492"/>
      <c r="E40" s="37"/>
      <c r="F40"/>
      <c r="G40" s="58"/>
    </row>
    <row r="41" spans="1:9" ht="45.6" customHeight="1" x14ac:dyDescent="0.45">
      <c r="B41" s="491" t="s">
        <v>143</v>
      </c>
      <c r="C41" s="491"/>
      <c r="D41" s="491"/>
      <c r="E41" s="37"/>
      <c r="F41"/>
      <c r="G41" s="58"/>
    </row>
    <row r="42" spans="1:9" ht="9.9" customHeight="1" x14ac:dyDescent="0.45">
      <c r="B42" s="292"/>
      <c r="G42" s="58"/>
    </row>
    <row r="43" spans="1:9" ht="9.9" customHeight="1" x14ac:dyDescent="0.45">
      <c r="G43" s="58"/>
    </row>
    <row r="44" spans="1:9" x14ac:dyDescent="0.45">
      <c r="G44" s="58"/>
    </row>
    <row r="45" spans="1:9" x14ac:dyDescent="0.45">
      <c r="G45" s="58"/>
    </row>
    <row r="46" spans="1:9" x14ac:dyDescent="0.45">
      <c r="G46" s="58"/>
    </row>
    <row r="47" spans="1:9" x14ac:dyDescent="0.45">
      <c r="G47" s="58"/>
    </row>
    <row r="48" spans="1:9" x14ac:dyDescent="0.45">
      <c r="G48" s="58"/>
    </row>
    <row r="49" spans="7:7" x14ac:dyDescent="0.45">
      <c r="G49" s="58"/>
    </row>
    <row r="50" spans="7:7" x14ac:dyDescent="0.45">
      <c r="G50" s="58"/>
    </row>
    <row r="51" spans="7:7" x14ac:dyDescent="0.45">
      <c r="G51" s="58"/>
    </row>
    <row r="52" spans="7:7" x14ac:dyDescent="0.45">
      <c r="G52" s="58"/>
    </row>
  </sheetData>
  <sheetProtection algorithmName="SHA-512" hashValue="D6UrcVYd5j9HTF7zgXNjl1kzSZMHmOAbd9FjCjnWEZhz34H6Ey9/yJ0o91IV65IEhdmXAaZITrgwZpz6UHGQzw==" saltValue="FCkkttVLlRv7WeD13RCl0Q==" spinCount="100000" sheet="1" objects="1" formatCells="0" formatRows="0" insertRows="0" deleteRows="0"/>
  <mergeCells count="27">
    <mergeCell ref="B41:D41"/>
    <mergeCell ref="B32:C32"/>
    <mergeCell ref="B33:C33"/>
    <mergeCell ref="B35:C35"/>
    <mergeCell ref="B37:C37"/>
    <mergeCell ref="B39:D39"/>
    <mergeCell ref="B40:D40"/>
    <mergeCell ref="B31:C31"/>
    <mergeCell ref="B18:D18"/>
    <mergeCell ref="B19:C19"/>
    <mergeCell ref="B20:C20"/>
    <mergeCell ref="B22:C22"/>
    <mergeCell ref="B25:C25"/>
    <mergeCell ref="B26:C26"/>
    <mergeCell ref="B27:C27"/>
    <mergeCell ref="B28:C28"/>
    <mergeCell ref="B29:C29"/>
    <mergeCell ref="B30:C30"/>
    <mergeCell ref="B23:C23"/>
    <mergeCell ref="B24:C24"/>
    <mergeCell ref="B21:C21"/>
    <mergeCell ref="B15:D15"/>
    <mergeCell ref="B2:B3"/>
    <mergeCell ref="B5:B6"/>
    <mergeCell ref="B11:D11"/>
    <mergeCell ref="B12:D12"/>
    <mergeCell ref="B14:D14"/>
  </mergeCells>
  <phoneticPr fontId="2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【サポート費計画表】</vt:lpstr>
      <vt:lpstr>収支予算書（１年目・個別活動１）</vt:lpstr>
      <vt:lpstr>鑑賞サポート費申請書（１年目・個別活動１）</vt:lpstr>
      <vt:lpstr>創作環境サポート費申請書（１年目・個別活動１）</vt:lpstr>
      <vt:lpstr>収支予算書（１年目・個別活動２）</vt:lpstr>
      <vt:lpstr>鑑賞サポート費申請書（１年目・個別活動２）</vt:lpstr>
      <vt:lpstr>創作環境サポート費申請書（１年目・個別活動２）</vt:lpstr>
      <vt:lpstr>収支予算書（１年目・個別活動３）</vt:lpstr>
      <vt:lpstr>鑑賞サポート費申請書（１年目・個別活動３）</vt:lpstr>
      <vt:lpstr>創作環境サポート費申請書（１年目・個別活動３）</vt:lpstr>
      <vt:lpstr>収支予算書（１年目・個別活動４）</vt:lpstr>
      <vt:lpstr>鑑賞サポート費申請書（１年目・個別活動４）</vt:lpstr>
      <vt:lpstr>創作環境サポート費申請書（１年目・個別活動４）</vt:lpstr>
      <vt:lpstr>収支予算書（１年目・個別活動５）</vt:lpstr>
      <vt:lpstr>鑑賞サポート費申請書（１年目・個別活動５）</vt:lpstr>
      <vt:lpstr>創作環境サポート費申請書（１年目・個別活動５）</vt:lpstr>
      <vt:lpstr>【サポート費計画表】!Print_Area</vt:lpstr>
      <vt:lpstr>'鑑賞サポート費申請書（１年目・個別活動１）'!Print_Area</vt:lpstr>
      <vt:lpstr>'鑑賞サポート費申請書（１年目・個別活動２）'!Print_Area</vt:lpstr>
      <vt:lpstr>'鑑賞サポート費申請書（１年目・個別活動３）'!Print_Area</vt:lpstr>
      <vt:lpstr>'鑑賞サポート費申請書（１年目・個別活動４）'!Print_Area</vt:lpstr>
      <vt:lpstr>'鑑賞サポート費申請書（１年目・個別活動５）'!Print_Area</vt:lpstr>
      <vt:lpstr>'収支予算書（１年目・個別活動１）'!Print_Area</vt:lpstr>
      <vt:lpstr>'収支予算書（１年目・個別活動２）'!Print_Area</vt:lpstr>
      <vt:lpstr>'収支予算書（１年目・個別活動３）'!Print_Area</vt:lpstr>
      <vt:lpstr>'収支予算書（１年目・個別活動４）'!Print_Area</vt:lpstr>
      <vt:lpstr>'収支予算書（１年目・個別活動５）'!Print_Area</vt:lpstr>
      <vt:lpstr>'創作環境サポート費申請書（１年目・個別活動１）'!Print_Area</vt:lpstr>
      <vt:lpstr>'創作環境サポート費申請書（１年目・個別活動２）'!Print_Area</vt:lpstr>
      <vt:lpstr>'創作環境サポート費申請書（１年目・個別活動３）'!Print_Area</vt:lpstr>
      <vt:lpstr>'創作環境サポート費申請書（１年目・個別活動４）'!Print_Area</vt:lpstr>
      <vt:lpstr>'創作環境サポート費申請書（１年目・個別活動５）'!Print_Area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d-inoue</dc:creator>
  <cp:lastModifiedBy>d-inoue</cp:lastModifiedBy>
  <cp:lastPrinted>2023-01-26T13:23:06Z</cp:lastPrinted>
  <dcterms:created xsi:type="dcterms:W3CDTF">2023-01-19T01:41:11Z</dcterms:created>
  <dcterms:modified xsi:type="dcterms:W3CDTF">2023-01-27T06:25:29Z</dcterms:modified>
</cp:coreProperties>
</file>